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Budget vs. Actuals" r:id="rId3" sheetId="1"/>
  </sheets>
</workbook>
</file>

<file path=xl/sharedStrings.xml><?xml version="1.0" encoding="utf-8"?>
<sst xmlns="http://schemas.openxmlformats.org/spreadsheetml/2006/main" count="134" uniqueCount="122">
  <si>
    <t>Oct 2023</t>
  </si>
  <si>
    <t>Nov 2023</t>
  </si>
  <si>
    <t>Dec 2023</t>
  </si>
  <si>
    <t>Total</t>
  </si>
  <si>
    <t>Actual</t>
  </si>
  <si>
    <t>Budget</t>
  </si>
  <si>
    <t>over Budget</t>
  </si>
  <si>
    <t>% of Budget</t>
  </si>
  <si>
    <t>Revenue</t>
  </si>
  <si>
    <t xml:space="preserve">   4010-00 MRS Grant</t>
  </si>
  <si>
    <t xml:space="preserve">   4020-00 BSBP Grant</t>
  </si>
  <si>
    <t xml:space="preserve">   4100-00 Other Income</t>
  </si>
  <si>
    <t xml:space="preserve">   Sales</t>
  </si>
  <si>
    <t>Total Revenue</t>
  </si>
  <si>
    <t>Gross Profit</t>
  </si>
  <si>
    <t>Expenditures</t>
  </si>
  <si>
    <t xml:space="preserve">   5000-00 Wage Expense</t>
  </si>
  <si>
    <t xml:space="preserve">      5000-01 Wages-MRS</t>
  </si>
  <si>
    <t xml:space="preserve">      5000-02 Wages-BSBP</t>
  </si>
  <si>
    <t xml:space="preserve">      5000-99 Wages-Unallocated</t>
  </si>
  <si>
    <t xml:space="preserve">   Total 5000-00 Wage Expense</t>
  </si>
  <si>
    <t xml:space="preserve">   5100-00 Social Security Expense</t>
  </si>
  <si>
    <t xml:space="preserve">      5100-01 Social Sec-MRS</t>
  </si>
  <si>
    <t xml:space="preserve">      5100-02 Social Sec-BSBP</t>
  </si>
  <si>
    <t xml:space="preserve">      5100-99 Social Sec-Unallacated</t>
  </si>
  <si>
    <t xml:space="preserve">   Total 5100-00 Social Security Expense</t>
  </si>
  <si>
    <t xml:space="preserve">   5200-00 Medicare Expense</t>
  </si>
  <si>
    <t xml:space="preserve">      5200-01 Medicare-MRS</t>
  </si>
  <si>
    <t xml:space="preserve">      5200-02 Medicare-BSBP</t>
  </si>
  <si>
    <t xml:space="preserve">      5200-99 Medicare-Unallocated</t>
  </si>
  <si>
    <t xml:space="preserve">   Total 5200-00 Medicare Expense</t>
  </si>
  <si>
    <t xml:space="preserve">   5300-00 UIA Expense</t>
  </si>
  <si>
    <t xml:space="preserve">      5300-01 UIA-MRS</t>
  </si>
  <si>
    <t xml:space="preserve">      5300-02 UIA-BSBP</t>
  </si>
  <si>
    <t xml:space="preserve">      5300-99 UIA-Unallocated</t>
  </si>
  <si>
    <t xml:space="preserve">   Total 5300-00 UIA Expense</t>
  </si>
  <si>
    <t xml:space="preserve">   5400-00 Dental Insurance</t>
  </si>
  <si>
    <t xml:space="preserve">      5400-01 Dental-MRS</t>
  </si>
  <si>
    <t xml:space="preserve">      5400-02 Dental-BSBP</t>
  </si>
  <si>
    <t xml:space="preserve">      5400-99 Dental-Unallocated</t>
  </si>
  <si>
    <t xml:space="preserve">   Total 5400-00 Dental Insurance</t>
  </si>
  <si>
    <t xml:space="preserve">   5500-00 Health Insurance Expense</t>
  </si>
  <si>
    <t xml:space="preserve">      5500-01 Health-MRS</t>
  </si>
  <si>
    <t xml:space="preserve">      5500-02 Health-BSBP</t>
  </si>
  <si>
    <t xml:space="preserve">      5500-99 Health-Unallocated</t>
  </si>
  <si>
    <t xml:space="preserve">   Total 5500-00 Health Insurance Expense</t>
  </si>
  <si>
    <t xml:space="preserve">   5600-00 Disability/Life Expense</t>
  </si>
  <si>
    <t xml:space="preserve">      5600-01 Disability-MRS</t>
  </si>
  <si>
    <t xml:space="preserve">      5600-02 Disability-BSBP</t>
  </si>
  <si>
    <t xml:space="preserve">      5600-99 Disability-Unallocated</t>
  </si>
  <si>
    <t xml:space="preserve">   Total 5600-00 Disability/Life Expense</t>
  </si>
  <si>
    <t xml:space="preserve">   5700-00 Professional Fees</t>
  </si>
  <si>
    <t xml:space="preserve">      5700-01 Professional-MRS</t>
  </si>
  <si>
    <t xml:space="preserve">      5700-02 Professional-BSBP</t>
  </si>
  <si>
    <t xml:space="preserve">      5700-99 Professional-Unallocated</t>
  </si>
  <si>
    <t xml:space="preserve">   Total 5700-00 Professional Fees</t>
  </si>
  <si>
    <t xml:space="preserve">   5950-00 Retirement</t>
  </si>
  <si>
    <t xml:space="preserve">      5950-01 Retirement-MRS</t>
  </si>
  <si>
    <t xml:space="preserve">      5950-02 Retirement-BSBP</t>
  </si>
  <si>
    <t xml:space="preserve">      5950-99 Retirement-Unallocated</t>
  </si>
  <si>
    <t xml:space="preserve">   Total 5950-00 Retirement</t>
  </si>
  <si>
    <t xml:space="preserve">   6000-00 Rent Expense</t>
  </si>
  <si>
    <t xml:space="preserve">      6000-01 Rent-MRS</t>
  </si>
  <si>
    <t xml:space="preserve">      6000-02 Rent-BSBP</t>
  </si>
  <si>
    <t xml:space="preserve">      6000-99 Rent-Unallocated</t>
  </si>
  <si>
    <t xml:space="preserve">   Total 6000-00 Rent Expense</t>
  </si>
  <si>
    <t xml:space="preserve">   6100-00 Communications</t>
  </si>
  <si>
    <t xml:space="preserve">      6100-01 Communication-MRS</t>
  </si>
  <si>
    <t xml:space="preserve">      6100-02 Communication-BSBP</t>
  </si>
  <si>
    <t xml:space="preserve">      6100-99 Communication-Unallocated</t>
  </si>
  <si>
    <t xml:space="preserve">   Total 6100-00 Communications</t>
  </si>
  <si>
    <t xml:space="preserve">   6200-00 Audit</t>
  </si>
  <si>
    <t xml:space="preserve">      6200-01 Audit-MRS</t>
  </si>
  <si>
    <t xml:space="preserve">      6200-02 Audit-BSBP</t>
  </si>
  <si>
    <t xml:space="preserve">      6200-99 Audit-Unallocated</t>
  </si>
  <si>
    <t xml:space="preserve">   Total 6200-00 Audit</t>
  </si>
  <si>
    <t xml:space="preserve">   6300-00 Insurance</t>
  </si>
  <si>
    <t xml:space="preserve">      6300-01 Insurance-MRS</t>
  </si>
  <si>
    <t xml:space="preserve">      6300-02 Insurance-BSBP</t>
  </si>
  <si>
    <t xml:space="preserve">      6300-99 Insurance-Unallocated</t>
  </si>
  <si>
    <t xml:space="preserve">   Total 6300-00 Insurance</t>
  </si>
  <si>
    <t xml:space="preserve">   6600-00 Supplies</t>
  </si>
  <si>
    <t xml:space="preserve">      6600-01 Supplies-MRS</t>
  </si>
  <si>
    <t xml:space="preserve">      6600-02 Supplies-BSBP</t>
  </si>
  <si>
    <t xml:space="preserve">      6600-99 Supplies-Unallocated</t>
  </si>
  <si>
    <t xml:space="preserve">   Total 6600-00 Supplies</t>
  </si>
  <si>
    <t xml:space="preserve">   6800-00 Accomodations</t>
  </si>
  <si>
    <t xml:space="preserve">      6800-01 Accomodations-MRS</t>
  </si>
  <si>
    <t xml:space="preserve">      6800-02 Accomodations-BSBP</t>
  </si>
  <si>
    <t xml:space="preserve">      6800-99 Accomodations-Unallocated</t>
  </si>
  <si>
    <t xml:space="preserve">   Total 6800-00 Accomodations</t>
  </si>
  <si>
    <t xml:space="preserve">   6900-00 Training</t>
  </si>
  <si>
    <t xml:space="preserve">      6900-01 Training-MRS</t>
  </si>
  <si>
    <t xml:space="preserve">      6900-02 Training-BSBP</t>
  </si>
  <si>
    <t xml:space="preserve">      6900-99 Training-Unallocated</t>
  </si>
  <si>
    <t xml:space="preserve">   Total 6900-00 Training</t>
  </si>
  <si>
    <t xml:space="preserve">   7000-00 Travel</t>
  </si>
  <si>
    <t xml:space="preserve">      7000-01 Travel-MRS</t>
  </si>
  <si>
    <t xml:space="preserve">      7000-02 Travel-BSBP</t>
  </si>
  <si>
    <t xml:space="preserve">      7000-99 Travel-Unallocated</t>
  </si>
  <si>
    <t xml:space="preserve">   Total 7000-00 Travel</t>
  </si>
  <si>
    <t xml:space="preserve">   7100-00 Council Meetings</t>
  </si>
  <si>
    <t xml:space="preserve">      7100-01 Council Meeting-MRS</t>
  </si>
  <si>
    <t xml:space="preserve">      7100-02 Council Meeting-BSBP</t>
  </si>
  <si>
    <t xml:space="preserve">   Total 7100-00 Council Meetings</t>
  </si>
  <si>
    <t xml:space="preserve">   7300-00 SPIL Support</t>
  </si>
  <si>
    <t xml:space="preserve">      7300-01 SPIL-MRS</t>
  </si>
  <si>
    <t xml:space="preserve">      7300-02 SPIL-BSBP</t>
  </si>
  <si>
    <t xml:space="preserve">      7300-99 SPIL-Unallocated</t>
  </si>
  <si>
    <t xml:space="preserve">   Total 7300-00 SPIL Support</t>
  </si>
  <si>
    <t xml:space="preserve">   7900-00 Miscellaneous</t>
  </si>
  <si>
    <t xml:space="preserve">      7900-01 Misc-MRS</t>
  </si>
  <si>
    <t xml:space="preserve">      7900-02 Misc-BSBP</t>
  </si>
  <si>
    <t xml:space="preserve">      7900-99 Misc-Unallocated</t>
  </si>
  <si>
    <t xml:space="preserve">   Total 7900-00 Miscellaneous</t>
  </si>
  <si>
    <t>Total Expenditures</t>
  </si>
  <si>
    <t>Net Operating Revenue</t>
  </si>
  <si>
    <t>Net Revenue</t>
  </si>
  <si>
    <t>Friday, Jan 05, 2024 10:22:45 AM GMT-8 - Accrual Basis</t>
  </si>
  <si>
    <t>Michigan Statewide Independent Living Corp</t>
  </si>
  <si>
    <t xml:space="preserve">Budget vs. Actuals: FY2024 Budget - FY24 P&amp;L </t>
  </si>
  <si>
    <t>October - December, 2023</t>
  </si>
</sst>
</file>

<file path=xl/styles.xml><?xml version="1.0" encoding="utf-8"?>
<styleSheet xmlns="http://schemas.openxmlformats.org/spreadsheetml/2006/main">
  <numFmts count="2">
    <numFmt numFmtId="164" formatCode="#,##0.00\ _€"/>
    <numFmt numFmtId="165" formatCode="&quot;$&quot;* #,##0.00\ _€"/>
  </numFmts>
  <fonts count="6">
    <font>
      <sz val="11.0"/>
      <color indexed="8"/>
      <name val="Calibri"/>
      <family val="2"/>
      <scheme val="minor"/>
    </font>
    <font>
      <name val="Arial"/>
      <sz val="9.0"/>
      <b val="true"/>
      <color indexed="8"/>
    </font>
    <font>
      <name val="Arial"/>
      <sz val="8.0"/>
      <b val="true"/>
      <color indexed="8"/>
    </font>
    <font>
      <name val="Arial"/>
      <sz val="8.0"/>
      <color indexed="8"/>
    </font>
    <font>
      <name val="Arial"/>
      <sz val="14.0"/>
      <b val="true"/>
      <color indexed="8"/>
    </font>
    <font>
      <name val="Arial"/>
      <sz val="10.0"/>
      <b val="true"/>
      <color indexed="8"/>
    </font>
  </fonts>
  <fills count="2">
    <fill>
      <patternFill patternType="none"/>
    </fill>
    <fill>
      <patternFill patternType="darkGray"/>
    </fill>
  </fills>
  <borders count="4">
    <border>
      <left/>
      <right/>
      <top/>
      <bottom/>
      <diagonal/>
    </border>
    <border>
      <bottom style="thin"/>
    </border>
    <border>
      <top style="thin"/>
    </border>
    <border>
      <top style="thin"/>
      <bottom>
        <color indexed="6"/>
      </bottom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>
      <alignment wrapText="true"/>
    </xf>
    <xf numFmtId="0" fontId="1" fillId="0" borderId="1" xfId="0" applyBorder="true" applyFont="true">
      <alignment wrapText="true" horizontal="center"/>
    </xf>
    <xf numFmtId="0" fontId="2" fillId="0" borderId="0" xfId="0" applyFont="true">
      <alignment wrapText="true" horizontal="left"/>
    </xf>
    <xf numFmtId="164" fontId="3" fillId="0" borderId="0" xfId="0" applyNumberFormat="true" applyFont="true">
      <alignment wrapText="true"/>
    </xf>
    <xf numFmtId="164" fontId="3" fillId="0" borderId="0" xfId="0" applyNumberFormat="true" applyFont="true">
      <alignment wrapText="true" horizontal="right"/>
    </xf>
    <xf numFmtId="10" fontId="3" fillId="0" borderId="0" xfId="0" applyNumberFormat="true" applyFont="true">
      <alignment wrapText="true" horizontal="right"/>
    </xf>
    <xf numFmtId="165" fontId="2" fillId="0" borderId="2" xfId="0" applyBorder="true" applyNumberFormat="true" applyFont="true">
      <alignment wrapText="true" horizontal="right"/>
    </xf>
    <xf numFmtId="10" fontId="2" fillId="0" borderId="2" xfId="0" applyBorder="true" applyNumberFormat="true" applyFont="true">
      <alignment wrapText="true" horizontal="right"/>
    </xf>
    <xf numFmtId="165" fontId="2" fillId="0" borderId="3" xfId="0" applyBorder="true" applyNumberFormat="true" applyFont="true">
      <alignment wrapText="true" horizontal="right"/>
    </xf>
    <xf numFmtId="10" fontId="2" fillId="0" borderId="3" xfId="0" applyBorder="true" applyNumberFormat="true" applyFont="true">
      <alignment wrapText="true" horizontal="right"/>
    </xf>
    <xf numFmtId="0" fontId="3" fillId="0" borderId="0" xfId="0" applyFont="true">
      <alignment wrapText="false" horizontal="center"/>
    </xf>
    <xf numFmtId="0" fontId="4" fillId="0" borderId="0" xfId="0" applyFont="true">
      <alignment wrapText="false" horizontal="center"/>
    </xf>
    <xf numFmtId="0" fontId="5" fillId="0" borderId="0" xfId="0" applyFont="true">
      <alignment wrapText="false" horizontal="center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Q120"/>
  <sheetViews>
    <sheetView workbookViewId="0" tabSelected="true"/>
  </sheetViews>
  <sheetFormatPr defaultRowHeight="15.0"/>
  <cols>
    <col min="1" max="1" width="36.09375" customWidth="true"/>
    <col min="2" max="2" width="9.453125" customWidth="true"/>
    <col min="3" max="3" width="9.453125" customWidth="true"/>
    <col min="4" max="4" width="11.171875" customWidth="true"/>
    <col min="5" max="5" width="9.453125" customWidth="true"/>
    <col min="6" max="6" width="9.453125" customWidth="true"/>
    <col min="7" max="7" width="9.453125" customWidth="true"/>
    <col min="8" max="8" width="10.3125" customWidth="true"/>
    <col min="9" max="9" width="7.734375" customWidth="true"/>
    <col min="10" max="10" width="9.453125" customWidth="true"/>
    <col min="11" max="11" width="9.453125" customWidth="true"/>
    <col min="12" max="12" width="10.3125" customWidth="true"/>
    <col min="13" max="13" width="7.734375" customWidth="true"/>
    <col min="14" max="14" width="9.453125" customWidth="true"/>
    <col min="15" max="15" width="9.453125" customWidth="true"/>
    <col min="16" max="16" width="11.171875" customWidth="true"/>
    <col min="17" max="17" width="9.453125" customWidth="true"/>
  </cols>
  <sheetData>
    <row r="1">
      <c r="A1" s="12" t="s">
        <v>119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</row>
    <row r="2">
      <c r="A2" s="12" t="s">
        <v>120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</row>
    <row r="3">
      <c r="A3" s="13" t="s">
        <v>121</v>
      </c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</row>
    <row r="5">
      <c r="A5" s="1"/>
      <c r="B5" t="s" s="2">
        <v>0</v>
      </c>
      <c r="C5" s="1"/>
      <c r="D5" s="1"/>
      <c r="E5" s="1"/>
      <c r="F5" t="s" s="2">
        <v>1</v>
      </c>
      <c r="G5" s="1"/>
      <c r="H5" s="1"/>
      <c r="I5" s="1"/>
      <c r="J5" t="s" s="2">
        <v>2</v>
      </c>
      <c r="K5" s="1"/>
      <c r="L5" s="1"/>
      <c r="M5" s="1"/>
      <c r="N5" t="s" s="2">
        <v>3</v>
      </c>
      <c r="O5" s="1"/>
      <c r="P5" s="1"/>
      <c r="Q5" s="1"/>
    </row>
    <row r="6">
      <c r="A6" s="1"/>
      <c r="B6" t="s" s="2">
        <v>4</v>
      </c>
      <c r="C6" t="s" s="2">
        <v>5</v>
      </c>
      <c r="D6" t="s" s="2">
        <v>6</v>
      </c>
      <c r="E6" t="s" s="2">
        <v>7</v>
      </c>
      <c r="F6" t="s" s="2">
        <v>4</v>
      </c>
      <c r="G6" t="s" s="2">
        <v>5</v>
      </c>
      <c r="H6" t="s" s="2">
        <v>6</v>
      </c>
      <c r="I6" t="s" s="2">
        <v>7</v>
      </c>
      <c r="J6" t="s" s="2">
        <v>4</v>
      </c>
      <c r="K6" t="s" s="2">
        <v>5</v>
      </c>
      <c r="L6" t="s" s="2">
        <v>6</v>
      </c>
      <c r="M6" t="s" s="2">
        <v>7</v>
      </c>
      <c r="N6" t="s" s="2">
        <v>4</v>
      </c>
      <c r="O6" t="s" s="2">
        <v>5</v>
      </c>
      <c r="P6" t="s" s="2">
        <v>6</v>
      </c>
      <c r="Q6" t="s" s="2">
        <v>7</v>
      </c>
    </row>
    <row r="7">
      <c r="A7" t="s" s="3">
        <v>8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>
      <c r="A8" t="s" s="3">
        <v>9</v>
      </c>
      <c r="B8" t="n" s="5">
        <f>10851.75</f>
        <v>0.0</v>
      </c>
      <c r="C8" t="n" s="5">
        <f>20895.67</f>
        <v>0.0</v>
      </c>
      <c r="D8" t="n" s="5">
        <f>(B8)-(C8)</f>
        <v>0.0</v>
      </c>
      <c r="E8" t="n" s="6">
        <f>IF(C8=0,"",(B8)/(C8))</f>
        <v>0.0</v>
      </c>
      <c r="F8" t="n" s="5">
        <f>15428.40</f>
        <v>0.0</v>
      </c>
      <c r="G8" t="n" s="5">
        <f>20895.67</f>
        <v>0.0</v>
      </c>
      <c r="H8" t="n" s="5">
        <f>(F8)-(G8)</f>
        <v>0.0</v>
      </c>
      <c r="I8" t="n" s="6">
        <f>IF(G8=0,"",(F8)/(G8))</f>
        <v>0.0</v>
      </c>
      <c r="J8" t="n" s="5">
        <f>19745.34</f>
        <v>0.0</v>
      </c>
      <c r="K8" t="n" s="5">
        <f>20895.67</f>
        <v>0.0</v>
      </c>
      <c r="L8" t="n" s="5">
        <f>(J8)-(K8)</f>
        <v>0.0</v>
      </c>
      <c r="M8" t="n" s="6">
        <f>IF(K8=0,"",(J8)/(K8))</f>
        <v>0.0</v>
      </c>
      <c r="N8" t="n" s="5">
        <f>((B8)+(F8))+(J8)</f>
        <v>0.0</v>
      </c>
      <c r="O8" t="n" s="5">
        <f>((C8)+(G8))+(K8)</f>
        <v>0.0</v>
      </c>
      <c r="P8" t="n" s="5">
        <f>(N8)-(O8)</f>
        <v>0.0</v>
      </c>
      <c r="Q8" t="n" s="6">
        <f>IF(O8=0,"",(N8)/(O8))</f>
        <v>0.0</v>
      </c>
    </row>
    <row r="9">
      <c r="A9" t="s" s="3">
        <v>10</v>
      </c>
      <c r="B9" t="n" s="5">
        <f>5843.26</f>
        <v>0.0</v>
      </c>
      <c r="C9" t="n" s="5">
        <f>11251.42</f>
        <v>0.0</v>
      </c>
      <c r="D9" t="n" s="5">
        <f>(B9)-(C9)</f>
        <v>0.0</v>
      </c>
      <c r="E9" t="n" s="6">
        <f>IF(C9=0,"",(B9)/(C9))</f>
        <v>0.0</v>
      </c>
      <c r="F9" t="n" s="5">
        <f>8307.61</f>
        <v>0.0</v>
      </c>
      <c r="G9" t="n" s="5">
        <f>11251.42</f>
        <v>0.0</v>
      </c>
      <c r="H9" t="n" s="5">
        <f>(F9)-(G9)</f>
        <v>0.0</v>
      </c>
      <c r="I9" t="n" s="6">
        <f>IF(G9=0,"",(F9)/(G9))</f>
        <v>0.0</v>
      </c>
      <c r="J9" t="n" s="5">
        <f>10632.11</f>
        <v>0.0</v>
      </c>
      <c r="K9" t="n" s="5">
        <f>11251.42</f>
        <v>0.0</v>
      </c>
      <c r="L9" t="n" s="5">
        <f>(J9)-(K9)</f>
        <v>0.0</v>
      </c>
      <c r="M9" t="n" s="6">
        <f>IF(K9=0,"",(J9)/(K9))</f>
        <v>0.0</v>
      </c>
      <c r="N9" t="n" s="5">
        <f>((B9)+(F9))+(J9)</f>
        <v>0.0</v>
      </c>
      <c r="O9" t="n" s="5">
        <f>((C9)+(G9))+(K9)</f>
        <v>0.0</v>
      </c>
      <c r="P9" t="n" s="5">
        <f>(N9)-(O9)</f>
        <v>0.0</v>
      </c>
      <c r="Q9" t="n" s="6">
        <f>IF(O9=0,"",(N9)/(O9))</f>
        <v>0.0</v>
      </c>
    </row>
    <row r="10">
      <c r="A10" t="s" s="3">
        <v>11</v>
      </c>
      <c r="B10" t="n" s="5">
        <f>0.54</f>
        <v>0.0</v>
      </c>
      <c r="C10" s="4"/>
      <c r="D10" t="n" s="5">
        <f>(B10)-(C10)</f>
        <v>0.0</v>
      </c>
      <c r="E10" t="n" s="6">
        <f>IF(C10=0,"",(B10)/(C10))</f>
        <v>0.0</v>
      </c>
      <c r="F10" s="4"/>
      <c r="G10" s="4"/>
      <c r="H10" t="n" s="5">
        <f>(F10)-(G10)</f>
        <v>0.0</v>
      </c>
      <c r="I10" t="n" s="6">
        <f>IF(G10=0,"",(F10)/(G10))</f>
        <v>0.0</v>
      </c>
      <c r="J10" s="4"/>
      <c r="K10" s="4"/>
      <c r="L10" t="n" s="5">
        <f>(J10)-(K10)</f>
        <v>0.0</v>
      </c>
      <c r="M10" t="n" s="6">
        <f>IF(K10=0,"",(J10)/(K10))</f>
        <v>0.0</v>
      </c>
      <c r="N10" t="n" s="5">
        <f>((B10)+(F10))+(J10)</f>
        <v>0.0</v>
      </c>
      <c r="O10" t="n" s="5">
        <f>((C10)+(G10))+(K10)</f>
        <v>0.0</v>
      </c>
      <c r="P10" t="n" s="5">
        <f>(N10)-(O10)</f>
        <v>0.0</v>
      </c>
      <c r="Q10" t="n" s="6">
        <f>IF(O10=0,"",(N10)/(O10))</f>
        <v>0.0</v>
      </c>
    </row>
    <row r="11">
      <c r="A11" t="s" s="3">
        <v>12</v>
      </c>
      <c r="B11" t="n" s="5">
        <f>0.00</f>
        <v>0.0</v>
      </c>
      <c r="C11" s="4"/>
      <c r="D11" t="n" s="5">
        <f>(B11)-(C11)</f>
        <v>0.0</v>
      </c>
      <c r="E11" t="n" s="6">
        <f>IF(C11=0,"",(B11)/(C11))</f>
        <v>0.0</v>
      </c>
      <c r="F11" s="4"/>
      <c r="G11" s="4"/>
      <c r="H11" t="n" s="5">
        <f>(F11)-(G11)</f>
        <v>0.0</v>
      </c>
      <c r="I11" t="n" s="6">
        <f>IF(G11=0,"",(F11)/(G11))</f>
        <v>0.0</v>
      </c>
      <c r="J11" s="4"/>
      <c r="K11" s="4"/>
      <c r="L11" t="n" s="5">
        <f>(J11)-(K11)</f>
        <v>0.0</v>
      </c>
      <c r="M11" t="n" s="6">
        <f>IF(K11=0,"",(J11)/(K11))</f>
        <v>0.0</v>
      </c>
      <c r="N11" t="n" s="5">
        <f>((B11)+(F11))+(J11)</f>
        <v>0.0</v>
      </c>
      <c r="O11" t="n" s="5">
        <f>((C11)+(G11))+(K11)</f>
        <v>0.0</v>
      </c>
      <c r="P11" t="n" s="5">
        <f>(N11)-(O11)</f>
        <v>0.0</v>
      </c>
      <c r="Q11" t="n" s="6">
        <f>IF(O11=0,"",(N11)/(O11))</f>
        <v>0.0</v>
      </c>
    </row>
    <row r="12">
      <c r="A12" t="s" s="3">
        <v>13</v>
      </c>
      <c r="B12" t="n" s="7">
        <f>(((B8)+(B9))+(B10))+(B11)</f>
        <v>0.0</v>
      </c>
      <c r="C12" t="n" s="7">
        <f>(((C8)+(C9))+(C10))+(C11)</f>
        <v>0.0</v>
      </c>
      <c r="D12" t="n" s="7">
        <f>(B12)-(C12)</f>
        <v>0.0</v>
      </c>
      <c r="E12" t="n" s="8">
        <f>IF(C12=0,"",(B12)/(C12))</f>
        <v>0.0</v>
      </c>
      <c r="F12" t="n" s="7">
        <f>(((F8)+(F9))+(F10))+(F11)</f>
        <v>0.0</v>
      </c>
      <c r="G12" t="n" s="7">
        <f>(((G8)+(G9))+(G10))+(G11)</f>
        <v>0.0</v>
      </c>
      <c r="H12" t="n" s="7">
        <f>(F12)-(G12)</f>
        <v>0.0</v>
      </c>
      <c r="I12" t="n" s="8">
        <f>IF(G12=0,"",(F12)/(G12))</f>
        <v>0.0</v>
      </c>
      <c r="J12" t="n" s="7">
        <f>(((J8)+(J9))+(J10))+(J11)</f>
        <v>0.0</v>
      </c>
      <c r="K12" t="n" s="7">
        <f>(((K8)+(K9))+(K10))+(K11)</f>
        <v>0.0</v>
      </c>
      <c r="L12" t="n" s="7">
        <f>(J12)-(K12)</f>
        <v>0.0</v>
      </c>
      <c r="M12" t="n" s="8">
        <f>IF(K12=0,"",(J12)/(K12))</f>
        <v>0.0</v>
      </c>
      <c r="N12" t="n" s="7">
        <f>((B12)+(F12))+(J12)</f>
        <v>0.0</v>
      </c>
      <c r="O12" t="n" s="7">
        <f>((C12)+(G12))+(K12)</f>
        <v>0.0</v>
      </c>
      <c r="P12" t="n" s="7">
        <f>(N12)-(O12)</f>
        <v>0.0</v>
      </c>
      <c r="Q12" t="n" s="8">
        <f>IF(O12=0,"",(N12)/(O12))</f>
        <v>0.0</v>
      </c>
    </row>
    <row r="13">
      <c r="A13" t="s" s="3">
        <v>14</v>
      </c>
      <c r="B13" t="n" s="7">
        <f>(B12)-(0)</f>
        <v>0.0</v>
      </c>
      <c r="C13" t="n" s="7">
        <f>(C12)-(0)</f>
        <v>0.0</v>
      </c>
      <c r="D13" t="n" s="7">
        <f>(B13)-(C13)</f>
        <v>0.0</v>
      </c>
      <c r="E13" t="n" s="8">
        <f>IF(C13=0,"",(B13)/(C13))</f>
        <v>0.0</v>
      </c>
      <c r="F13" t="n" s="7">
        <f>(F12)-(0)</f>
        <v>0.0</v>
      </c>
      <c r="G13" t="n" s="7">
        <f>(G12)-(0)</f>
        <v>0.0</v>
      </c>
      <c r="H13" t="n" s="7">
        <f>(F13)-(G13)</f>
        <v>0.0</v>
      </c>
      <c r="I13" t="n" s="8">
        <f>IF(G13=0,"",(F13)/(G13))</f>
        <v>0.0</v>
      </c>
      <c r="J13" t="n" s="7">
        <f>(J12)-(0)</f>
        <v>0.0</v>
      </c>
      <c r="K13" t="n" s="7">
        <f>(K12)-(0)</f>
        <v>0.0</v>
      </c>
      <c r="L13" t="n" s="7">
        <f>(J13)-(K13)</f>
        <v>0.0</v>
      </c>
      <c r="M13" t="n" s="8">
        <f>IF(K13=0,"",(J13)/(K13))</f>
        <v>0.0</v>
      </c>
      <c r="N13" t="n" s="7">
        <f>((B13)+(F13))+(J13)</f>
        <v>0.0</v>
      </c>
      <c r="O13" t="n" s="7">
        <f>((C13)+(G13))+(K13)</f>
        <v>0.0</v>
      </c>
      <c r="P13" t="n" s="7">
        <f>(N13)-(O13)</f>
        <v>0.0</v>
      </c>
      <c r="Q13" t="n" s="8">
        <f>IF(O13=0,"",(N13)/(O13))</f>
        <v>0.0</v>
      </c>
    </row>
    <row r="14">
      <c r="A14" t="s" s="3">
        <v>15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</row>
    <row r="15">
      <c r="A15" t="s" s="3">
        <v>16</v>
      </c>
      <c r="B15" s="4"/>
      <c r="C15" s="4"/>
      <c r="D15" t="n" s="5">
        <f>(B15)-(C15)</f>
        <v>0.0</v>
      </c>
      <c r="E15" t="n" s="6">
        <f>IF(C15=0,"",(B15)/(C15))</f>
        <v>0.0</v>
      </c>
      <c r="F15" s="4"/>
      <c r="G15" s="4"/>
      <c r="H15" t="n" s="5">
        <f>(F15)-(G15)</f>
        <v>0.0</v>
      </c>
      <c r="I15" t="n" s="6">
        <f>IF(G15=0,"",(F15)/(G15))</f>
        <v>0.0</v>
      </c>
      <c r="J15" s="4"/>
      <c r="K15" s="4"/>
      <c r="L15" t="n" s="5">
        <f>(J15)-(K15)</f>
        <v>0.0</v>
      </c>
      <c r="M15" t="n" s="6">
        <f>IF(K15=0,"",(J15)/(K15))</f>
        <v>0.0</v>
      </c>
      <c r="N15" t="n" s="5">
        <f>((B15)+(F15))+(J15)</f>
        <v>0.0</v>
      </c>
      <c r="O15" t="n" s="5">
        <f>((C15)+(G15))+(K15)</f>
        <v>0.0</v>
      </c>
      <c r="P15" t="n" s="5">
        <f>(N15)-(O15)</f>
        <v>0.0</v>
      </c>
      <c r="Q15" t="n" s="6">
        <f>IF(O15=0,"",(N15)/(O15))</f>
        <v>0.0</v>
      </c>
    </row>
    <row r="16">
      <c r="A16" t="s" s="3">
        <v>17</v>
      </c>
      <c r="B16" t="n" s="5">
        <f>4191.20</f>
        <v>0.0</v>
      </c>
      <c r="C16" t="n" s="5">
        <f>9081.83</f>
        <v>0.0</v>
      </c>
      <c r="D16" t="n" s="5">
        <f>(B16)-(C16)</f>
        <v>0.0</v>
      </c>
      <c r="E16" t="n" s="6">
        <f>IF(C16=0,"",(B16)/(C16))</f>
        <v>0.0</v>
      </c>
      <c r="F16" t="n" s="5">
        <f>8382.40</f>
        <v>0.0</v>
      </c>
      <c r="G16" t="n" s="5">
        <f>9081.83</f>
        <v>0.0</v>
      </c>
      <c r="H16" t="n" s="5">
        <f>(F16)-(G16)</f>
        <v>0.0</v>
      </c>
      <c r="I16" t="n" s="6">
        <f>IF(G16=0,"",(F16)/(G16))</f>
        <v>0.0</v>
      </c>
      <c r="J16" t="n" s="5">
        <f>12573.60</f>
        <v>0.0</v>
      </c>
      <c r="K16" t="n" s="5">
        <f>9081.83</f>
        <v>0.0</v>
      </c>
      <c r="L16" t="n" s="5">
        <f>(J16)-(K16)</f>
        <v>0.0</v>
      </c>
      <c r="M16" t="n" s="6">
        <f>IF(K16=0,"",(J16)/(K16))</f>
        <v>0.0</v>
      </c>
      <c r="N16" t="n" s="5">
        <f>((B16)+(F16))+(J16)</f>
        <v>0.0</v>
      </c>
      <c r="O16" t="n" s="5">
        <f>((C16)+(G16))+(K16)</f>
        <v>0.0</v>
      </c>
      <c r="P16" t="n" s="5">
        <f>(N16)-(O16)</f>
        <v>0.0</v>
      </c>
      <c r="Q16" t="n" s="6">
        <f>IF(O16=0,"",(N16)/(O16))</f>
        <v>0.0</v>
      </c>
    </row>
    <row r="17">
      <c r="A17" t="s" s="3">
        <v>18</v>
      </c>
      <c r="B17" t="n" s="5">
        <f>2256.80</f>
        <v>0.0</v>
      </c>
      <c r="C17" t="n" s="5">
        <f>4890.17</f>
        <v>0.0</v>
      </c>
      <c r="D17" t="n" s="5">
        <f>(B17)-(C17)</f>
        <v>0.0</v>
      </c>
      <c r="E17" t="n" s="6">
        <f>IF(C17=0,"",(B17)/(C17))</f>
        <v>0.0</v>
      </c>
      <c r="F17" t="n" s="5">
        <f>4513.60</f>
        <v>0.0</v>
      </c>
      <c r="G17" t="n" s="5">
        <f>4890.17</f>
        <v>0.0</v>
      </c>
      <c r="H17" t="n" s="5">
        <f>(F17)-(G17)</f>
        <v>0.0</v>
      </c>
      <c r="I17" t="n" s="6">
        <f>IF(G17=0,"",(F17)/(G17))</f>
        <v>0.0</v>
      </c>
      <c r="J17" t="n" s="5">
        <f>6770.40</f>
        <v>0.0</v>
      </c>
      <c r="K17" t="n" s="5">
        <f>4890.17</f>
        <v>0.0</v>
      </c>
      <c r="L17" t="n" s="5">
        <f>(J17)-(K17)</f>
        <v>0.0</v>
      </c>
      <c r="M17" t="n" s="6">
        <f>IF(K17=0,"",(J17)/(K17))</f>
        <v>0.0</v>
      </c>
      <c r="N17" t="n" s="5">
        <f>((B17)+(F17))+(J17)</f>
        <v>0.0</v>
      </c>
      <c r="O17" t="n" s="5">
        <f>((C17)+(G17))+(K17)</f>
        <v>0.0</v>
      </c>
      <c r="P17" t="n" s="5">
        <f>(N17)-(O17)</f>
        <v>0.0</v>
      </c>
      <c r="Q17" t="n" s="6">
        <f>IF(O17=0,"",(N17)/(O17))</f>
        <v>0.0</v>
      </c>
    </row>
    <row r="18">
      <c r="A18" t="s" s="3">
        <v>19</v>
      </c>
      <c r="B18" t="n" s="5">
        <f>0.00</f>
        <v>0.0</v>
      </c>
      <c r="C18" s="4"/>
      <c r="D18" t="n" s="5">
        <f>(B18)-(C18)</f>
        <v>0.0</v>
      </c>
      <c r="E18" t="n" s="6">
        <f>IF(C18=0,"",(B18)/(C18))</f>
        <v>0.0</v>
      </c>
      <c r="F18" t="n" s="5">
        <f>0.00</f>
        <v>0.0</v>
      </c>
      <c r="G18" s="4"/>
      <c r="H18" t="n" s="5">
        <f>(F18)-(G18)</f>
        <v>0.0</v>
      </c>
      <c r="I18" t="n" s="6">
        <f>IF(G18=0,"",(F18)/(G18))</f>
        <v>0.0</v>
      </c>
      <c r="J18" t="n" s="5">
        <f>0.00</f>
        <v>0.0</v>
      </c>
      <c r="K18" s="4"/>
      <c r="L18" t="n" s="5">
        <f>(J18)-(K18)</f>
        <v>0.0</v>
      </c>
      <c r="M18" t="n" s="6">
        <f>IF(K18=0,"",(J18)/(K18))</f>
        <v>0.0</v>
      </c>
      <c r="N18" t="n" s="5">
        <f>((B18)+(F18))+(J18)</f>
        <v>0.0</v>
      </c>
      <c r="O18" t="n" s="5">
        <f>((C18)+(G18))+(K18)</f>
        <v>0.0</v>
      </c>
      <c r="P18" t="n" s="5">
        <f>(N18)-(O18)</f>
        <v>0.0</v>
      </c>
      <c r="Q18" t="n" s="6">
        <f>IF(O18=0,"",(N18)/(O18))</f>
        <v>0.0</v>
      </c>
    </row>
    <row r="19">
      <c r="A19" t="s" s="3">
        <v>20</v>
      </c>
      <c r="B19" t="n" s="7">
        <f>(((B15)+(B16))+(B17))+(B18)</f>
        <v>0.0</v>
      </c>
      <c r="C19" t="n" s="7">
        <f>(((C15)+(C16))+(C17))+(C18)</f>
        <v>0.0</v>
      </c>
      <c r="D19" t="n" s="7">
        <f>(B19)-(C19)</f>
        <v>0.0</v>
      </c>
      <c r="E19" t="n" s="8">
        <f>IF(C19=0,"",(B19)/(C19))</f>
        <v>0.0</v>
      </c>
      <c r="F19" t="n" s="7">
        <f>(((F15)+(F16))+(F17))+(F18)</f>
        <v>0.0</v>
      </c>
      <c r="G19" t="n" s="7">
        <f>(((G15)+(G16))+(G17))+(G18)</f>
        <v>0.0</v>
      </c>
      <c r="H19" t="n" s="7">
        <f>(F19)-(G19)</f>
        <v>0.0</v>
      </c>
      <c r="I19" t="n" s="8">
        <f>IF(G19=0,"",(F19)/(G19))</f>
        <v>0.0</v>
      </c>
      <c r="J19" t="n" s="7">
        <f>(((J15)+(J16))+(J17))+(J18)</f>
        <v>0.0</v>
      </c>
      <c r="K19" t="n" s="7">
        <f>(((K15)+(K16))+(K17))+(K18)</f>
        <v>0.0</v>
      </c>
      <c r="L19" t="n" s="7">
        <f>(J19)-(K19)</f>
        <v>0.0</v>
      </c>
      <c r="M19" t="n" s="8">
        <f>IF(K19=0,"",(J19)/(K19))</f>
        <v>0.0</v>
      </c>
      <c r="N19" t="n" s="7">
        <f>((B19)+(F19))+(J19)</f>
        <v>0.0</v>
      </c>
      <c r="O19" t="n" s="7">
        <f>((C19)+(G19))+(K19)</f>
        <v>0.0</v>
      </c>
      <c r="P19" t="n" s="7">
        <f>(N19)-(O19)</f>
        <v>0.0</v>
      </c>
      <c r="Q19" t="n" s="8">
        <f>IF(O19=0,"",(N19)/(O19))</f>
        <v>0.0</v>
      </c>
    </row>
    <row r="20">
      <c r="A20" t="s" s="3">
        <v>21</v>
      </c>
      <c r="B20" s="4"/>
      <c r="C20" s="4"/>
      <c r="D20" t="n" s="5">
        <f>(B20)-(C20)</f>
        <v>0.0</v>
      </c>
      <c r="E20" t="n" s="6">
        <f>IF(C20=0,"",(B20)/(C20))</f>
        <v>0.0</v>
      </c>
      <c r="F20" s="4"/>
      <c r="G20" s="4"/>
      <c r="H20" t="n" s="5">
        <f>(F20)-(G20)</f>
        <v>0.0</v>
      </c>
      <c r="I20" t="n" s="6">
        <f>IF(G20=0,"",(F20)/(G20))</f>
        <v>0.0</v>
      </c>
      <c r="J20" s="4"/>
      <c r="K20" s="4"/>
      <c r="L20" t="n" s="5">
        <f>(J20)-(K20)</f>
        <v>0.0</v>
      </c>
      <c r="M20" t="n" s="6">
        <f>IF(K20=0,"",(J20)/(K20))</f>
        <v>0.0</v>
      </c>
      <c r="N20" t="n" s="5">
        <f>((B20)+(F20))+(J20)</f>
        <v>0.0</v>
      </c>
      <c r="O20" t="n" s="5">
        <f>((C20)+(G20))+(K20)</f>
        <v>0.0</v>
      </c>
      <c r="P20" t="n" s="5">
        <f>(N20)-(O20)</f>
        <v>0.0</v>
      </c>
      <c r="Q20" t="n" s="6">
        <f>IF(O20=0,"",(N20)/(O20))</f>
        <v>0.0</v>
      </c>
    </row>
    <row r="21">
      <c r="A21" t="s" s="3">
        <v>22</v>
      </c>
      <c r="B21" t="n" s="5">
        <f>236.71</f>
        <v>0.0</v>
      </c>
      <c r="C21" t="n" s="5">
        <f>563.08</f>
        <v>0.0</v>
      </c>
      <c r="D21" t="n" s="5">
        <f>(B21)-(C21)</f>
        <v>0.0</v>
      </c>
      <c r="E21" t="n" s="6">
        <f>IF(C21=0,"",(B21)/(C21))</f>
        <v>0.0</v>
      </c>
      <c r="F21" t="n" s="5">
        <f>496.56</f>
        <v>0.0</v>
      </c>
      <c r="G21" t="n" s="5">
        <f>563.08</f>
        <v>0.0</v>
      </c>
      <c r="H21" t="n" s="5">
        <f>(F21)-(G21)</f>
        <v>0.0</v>
      </c>
      <c r="I21" t="n" s="6">
        <f>IF(G21=0,"",(F21)/(G21))</f>
        <v>0.0</v>
      </c>
      <c r="J21" t="n" s="5">
        <f>744.84</f>
        <v>0.0</v>
      </c>
      <c r="K21" t="n" s="5">
        <f>563.08</f>
        <v>0.0</v>
      </c>
      <c r="L21" t="n" s="5">
        <f>(J21)-(K21)</f>
        <v>0.0</v>
      </c>
      <c r="M21" t="n" s="6">
        <f>IF(K21=0,"",(J21)/(K21))</f>
        <v>0.0</v>
      </c>
      <c r="N21" t="n" s="5">
        <f>((B21)+(F21))+(J21)</f>
        <v>0.0</v>
      </c>
      <c r="O21" t="n" s="5">
        <f>((C21)+(G21))+(K21)</f>
        <v>0.0</v>
      </c>
      <c r="P21" t="n" s="5">
        <f>(N21)-(O21)</f>
        <v>0.0</v>
      </c>
      <c r="Q21" t="n" s="6">
        <f>IF(O21=0,"",(N21)/(O21))</f>
        <v>0.0</v>
      </c>
    </row>
    <row r="22">
      <c r="A22" t="s" s="3">
        <v>23</v>
      </c>
      <c r="B22" t="n" s="5">
        <f>127.46</f>
        <v>0.0</v>
      </c>
      <c r="C22" t="n" s="5">
        <f>303.17</f>
        <v>0.0</v>
      </c>
      <c r="D22" t="n" s="5">
        <f>(B22)-(C22)</f>
        <v>0.0</v>
      </c>
      <c r="E22" t="n" s="6">
        <f>IF(C22=0,"",(B22)/(C22))</f>
        <v>0.0</v>
      </c>
      <c r="F22" t="n" s="5">
        <f>267.38</f>
        <v>0.0</v>
      </c>
      <c r="G22" t="n" s="5">
        <f>303.17</f>
        <v>0.0</v>
      </c>
      <c r="H22" t="n" s="5">
        <f>(F22)-(G22)</f>
        <v>0.0</v>
      </c>
      <c r="I22" t="n" s="6">
        <f>IF(G22=0,"",(F22)/(G22))</f>
        <v>0.0</v>
      </c>
      <c r="J22" t="n" s="5">
        <f>401.07</f>
        <v>0.0</v>
      </c>
      <c r="K22" t="n" s="5">
        <f>303.17</f>
        <v>0.0</v>
      </c>
      <c r="L22" t="n" s="5">
        <f>(J22)-(K22)</f>
        <v>0.0</v>
      </c>
      <c r="M22" t="n" s="6">
        <f>IF(K22=0,"",(J22)/(K22))</f>
        <v>0.0</v>
      </c>
      <c r="N22" t="n" s="5">
        <f>((B22)+(F22))+(J22)</f>
        <v>0.0</v>
      </c>
      <c r="O22" t="n" s="5">
        <f>((C22)+(G22))+(K22)</f>
        <v>0.0</v>
      </c>
      <c r="P22" t="n" s="5">
        <f>(N22)-(O22)</f>
        <v>0.0</v>
      </c>
      <c r="Q22" t="n" s="6">
        <f>IF(O22=0,"",(N22)/(O22))</f>
        <v>0.0</v>
      </c>
    </row>
    <row r="23">
      <c r="A23" t="s" s="3">
        <v>24</v>
      </c>
      <c r="B23" t="n" s="5">
        <f>0.00</f>
        <v>0.0</v>
      </c>
      <c r="C23" s="4"/>
      <c r="D23" t="n" s="5">
        <f>(B23)-(C23)</f>
        <v>0.0</v>
      </c>
      <c r="E23" t="n" s="6">
        <f>IF(C23=0,"",(B23)/(C23))</f>
        <v>0.0</v>
      </c>
      <c r="F23" t="n" s="5">
        <f>0.00</f>
        <v>0.0</v>
      </c>
      <c r="G23" s="4"/>
      <c r="H23" t="n" s="5">
        <f>(F23)-(G23)</f>
        <v>0.0</v>
      </c>
      <c r="I23" t="n" s="6">
        <f>IF(G23=0,"",(F23)/(G23))</f>
        <v>0.0</v>
      </c>
      <c r="J23" t="n" s="5">
        <f>0.00</f>
        <v>0.0</v>
      </c>
      <c r="K23" s="4"/>
      <c r="L23" t="n" s="5">
        <f>(J23)-(K23)</f>
        <v>0.0</v>
      </c>
      <c r="M23" t="n" s="6">
        <f>IF(K23=0,"",(J23)/(K23))</f>
        <v>0.0</v>
      </c>
      <c r="N23" t="n" s="5">
        <f>((B23)+(F23))+(J23)</f>
        <v>0.0</v>
      </c>
      <c r="O23" t="n" s="5">
        <f>((C23)+(G23))+(K23)</f>
        <v>0.0</v>
      </c>
      <c r="P23" t="n" s="5">
        <f>(N23)-(O23)</f>
        <v>0.0</v>
      </c>
      <c r="Q23" t="n" s="6">
        <f>IF(O23=0,"",(N23)/(O23))</f>
        <v>0.0</v>
      </c>
    </row>
    <row r="24">
      <c r="A24" t="s" s="3">
        <v>25</v>
      </c>
      <c r="B24" t="n" s="7">
        <f>(((B20)+(B21))+(B22))+(B23)</f>
        <v>0.0</v>
      </c>
      <c r="C24" t="n" s="7">
        <f>(((C20)+(C21))+(C22))+(C23)</f>
        <v>0.0</v>
      </c>
      <c r="D24" t="n" s="7">
        <f>(B24)-(C24)</f>
        <v>0.0</v>
      </c>
      <c r="E24" t="n" s="8">
        <f>IF(C24=0,"",(B24)/(C24))</f>
        <v>0.0</v>
      </c>
      <c r="F24" t="n" s="7">
        <f>(((F20)+(F21))+(F22))+(F23)</f>
        <v>0.0</v>
      </c>
      <c r="G24" t="n" s="7">
        <f>(((G20)+(G21))+(G22))+(G23)</f>
        <v>0.0</v>
      </c>
      <c r="H24" t="n" s="7">
        <f>(F24)-(G24)</f>
        <v>0.0</v>
      </c>
      <c r="I24" t="n" s="8">
        <f>IF(G24=0,"",(F24)/(G24))</f>
        <v>0.0</v>
      </c>
      <c r="J24" t="n" s="7">
        <f>(((J20)+(J21))+(J22))+(J23)</f>
        <v>0.0</v>
      </c>
      <c r="K24" t="n" s="7">
        <f>(((K20)+(K21))+(K22))+(K23)</f>
        <v>0.0</v>
      </c>
      <c r="L24" t="n" s="7">
        <f>(J24)-(K24)</f>
        <v>0.0</v>
      </c>
      <c r="M24" t="n" s="8">
        <f>IF(K24=0,"",(J24)/(K24))</f>
        <v>0.0</v>
      </c>
      <c r="N24" t="n" s="7">
        <f>((B24)+(F24))+(J24)</f>
        <v>0.0</v>
      </c>
      <c r="O24" t="n" s="7">
        <f>((C24)+(G24))+(K24)</f>
        <v>0.0</v>
      </c>
      <c r="P24" t="n" s="7">
        <f>(N24)-(O24)</f>
        <v>0.0</v>
      </c>
      <c r="Q24" t="n" s="8">
        <f>IF(O24=0,"",(N24)/(O24))</f>
        <v>0.0</v>
      </c>
    </row>
    <row r="25">
      <c r="A25" t="s" s="3">
        <v>26</v>
      </c>
      <c r="B25" s="4"/>
      <c r="C25" s="4"/>
      <c r="D25" t="n" s="5">
        <f>(B25)-(C25)</f>
        <v>0.0</v>
      </c>
      <c r="E25" t="n" s="6">
        <f>IF(C25=0,"",(B25)/(C25))</f>
        <v>0.0</v>
      </c>
      <c r="F25" s="4"/>
      <c r="G25" s="4"/>
      <c r="H25" t="n" s="5">
        <f>(F25)-(G25)</f>
        <v>0.0</v>
      </c>
      <c r="I25" t="n" s="6">
        <f>IF(G25=0,"",(F25)/(G25))</f>
        <v>0.0</v>
      </c>
      <c r="J25" s="4"/>
      <c r="K25" s="4"/>
      <c r="L25" t="n" s="5">
        <f>(J25)-(K25)</f>
        <v>0.0</v>
      </c>
      <c r="M25" t="n" s="6">
        <f>IF(K25=0,"",(J25)/(K25))</f>
        <v>0.0</v>
      </c>
      <c r="N25" t="n" s="5">
        <f>((B25)+(F25))+(J25)</f>
        <v>0.0</v>
      </c>
      <c r="O25" t="n" s="5">
        <f>((C25)+(G25))+(K25)</f>
        <v>0.0</v>
      </c>
      <c r="P25" t="n" s="5">
        <f>(N25)-(O25)</f>
        <v>0.0</v>
      </c>
      <c r="Q25" t="n" s="6">
        <f>IF(O25=0,"",(N25)/(O25))</f>
        <v>0.0</v>
      </c>
    </row>
    <row r="26">
      <c r="A26" t="s" s="3">
        <v>27</v>
      </c>
      <c r="B26" t="n" s="5">
        <f>55.36</f>
        <v>0.0</v>
      </c>
      <c r="C26" t="n" s="5">
        <f>131.67</f>
        <v>0.0</v>
      </c>
      <c r="D26" t="n" s="5">
        <f>(B26)-(C26)</f>
        <v>0.0</v>
      </c>
      <c r="E26" t="n" s="6">
        <f>IF(C26=0,"",(B26)/(C26))</f>
        <v>0.0</v>
      </c>
      <c r="F26" t="n" s="5">
        <f>116.13</f>
        <v>0.0</v>
      </c>
      <c r="G26" t="n" s="5">
        <f>131.67</f>
        <v>0.0</v>
      </c>
      <c r="H26" t="n" s="5">
        <f>(F26)-(G26)</f>
        <v>0.0</v>
      </c>
      <c r="I26" t="n" s="6">
        <f>IF(G26=0,"",(F26)/(G26))</f>
        <v>0.0</v>
      </c>
      <c r="J26" t="n" s="5">
        <f>174.19</f>
        <v>0.0</v>
      </c>
      <c r="K26" t="n" s="5">
        <f>131.67</f>
        <v>0.0</v>
      </c>
      <c r="L26" t="n" s="5">
        <f>(J26)-(K26)</f>
        <v>0.0</v>
      </c>
      <c r="M26" t="n" s="6">
        <f>IF(K26=0,"",(J26)/(K26))</f>
        <v>0.0</v>
      </c>
      <c r="N26" t="n" s="5">
        <f>((B26)+(F26))+(J26)</f>
        <v>0.0</v>
      </c>
      <c r="O26" t="n" s="5">
        <f>((C26)+(G26))+(K26)</f>
        <v>0.0</v>
      </c>
      <c r="P26" t="n" s="5">
        <f>(N26)-(O26)</f>
        <v>0.0</v>
      </c>
      <c r="Q26" t="n" s="6">
        <f>IF(O26=0,"",(N26)/(O26))</f>
        <v>0.0</v>
      </c>
    </row>
    <row r="27">
      <c r="A27" t="s" s="3">
        <v>28</v>
      </c>
      <c r="B27" t="n" s="5">
        <f>29.81</f>
        <v>0.0</v>
      </c>
      <c r="C27" t="n" s="5">
        <f>70.92</f>
        <v>0.0</v>
      </c>
      <c r="D27" t="n" s="5">
        <f>(B27)-(C27)</f>
        <v>0.0</v>
      </c>
      <c r="E27" t="n" s="6">
        <f>IF(C27=0,"",(B27)/(C27))</f>
        <v>0.0</v>
      </c>
      <c r="F27" t="n" s="5">
        <f>62.53</f>
        <v>0.0</v>
      </c>
      <c r="G27" t="n" s="5">
        <f>70.92</f>
        <v>0.0</v>
      </c>
      <c r="H27" t="n" s="5">
        <f>(F27)-(G27)</f>
        <v>0.0</v>
      </c>
      <c r="I27" t="n" s="6">
        <f>IF(G27=0,"",(F27)/(G27))</f>
        <v>0.0</v>
      </c>
      <c r="J27" t="n" s="5">
        <f>93.80</f>
        <v>0.0</v>
      </c>
      <c r="K27" t="n" s="5">
        <f>70.92</f>
        <v>0.0</v>
      </c>
      <c r="L27" t="n" s="5">
        <f>(J27)-(K27)</f>
        <v>0.0</v>
      </c>
      <c r="M27" t="n" s="6">
        <f>IF(K27=0,"",(J27)/(K27))</f>
        <v>0.0</v>
      </c>
      <c r="N27" t="n" s="5">
        <f>((B27)+(F27))+(J27)</f>
        <v>0.0</v>
      </c>
      <c r="O27" t="n" s="5">
        <f>((C27)+(G27))+(K27)</f>
        <v>0.0</v>
      </c>
      <c r="P27" t="n" s="5">
        <f>(N27)-(O27)</f>
        <v>0.0</v>
      </c>
      <c r="Q27" t="n" s="6">
        <f>IF(O27=0,"",(N27)/(O27))</f>
        <v>0.0</v>
      </c>
    </row>
    <row r="28">
      <c r="A28" t="s" s="3">
        <v>29</v>
      </c>
      <c r="B28" t="n" s="5">
        <f>0.00</f>
        <v>0.0</v>
      </c>
      <c r="C28" s="4"/>
      <c r="D28" t="n" s="5">
        <f>(B28)-(C28)</f>
        <v>0.0</v>
      </c>
      <c r="E28" t="n" s="6">
        <f>IF(C28=0,"",(B28)/(C28))</f>
        <v>0.0</v>
      </c>
      <c r="F28" t="n" s="5">
        <f>0.00</f>
        <v>0.0</v>
      </c>
      <c r="G28" s="4"/>
      <c r="H28" t="n" s="5">
        <f>(F28)-(G28)</f>
        <v>0.0</v>
      </c>
      <c r="I28" t="n" s="6">
        <f>IF(G28=0,"",(F28)/(G28))</f>
        <v>0.0</v>
      </c>
      <c r="J28" t="n" s="5">
        <f>0.00</f>
        <v>0.0</v>
      </c>
      <c r="K28" s="4"/>
      <c r="L28" t="n" s="5">
        <f>(J28)-(K28)</f>
        <v>0.0</v>
      </c>
      <c r="M28" t="n" s="6">
        <f>IF(K28=0,"",(J28)/(K28))</f>
        <v>0.0</v>
      </c>
      <c r="N28" t="n" s="5">
        <f>((B28)+(F28))+(J28)</f>
        <v>0.0</v>
      </c>
      <c r="O28" t="n" s="5">
        <f>((C28)+(G28))+(K28)</f>
        <v>0.0</v>
      </c>
      <c r="P28" t="n" s="5">
        <f>(N28)-(O28)</f>
        <v>0.0</v>
      </c>
      <c r="Q28" t="n" s="6">
        <f>IF(O28=0,"",(N28)/(O28))</f>
        <v>0.0</v>
      </c>
    </row>
    <row r="29">
      <c r="A29" t="s" s="3">
        <v>30</v>
      </c>
      <c r="B29" t="n" s="7">
        <f>(((B25)+(B26))+(B27))+(B28)</f>
        <v>0.0</v>
      </c>
      <c r="C29" t="n" s="7">
        <f>(((C25)+(C26))+(C27))+(C28)</f>
        <v>0.0</v>
      </c>
      <c r="D29" t="n" s="7">
        <f>(B29)-(C29)</f>
        <v>0.0</v>
      </c>
      <c r="E29" t="n" s="8">
        <f>IF(C29=0,"",(B29)/(C29))</f>
        <v>0.0</v>
      </c>
      <c r="F29" t="n" s="7">
        <f>(((F25)+(F26))+(F27))+(F28)</f>
        <v>0.0</v>
      </c>
      <c r="G29" t="n" s="7">
        <f>(((G25)+(G26))+(G27))+(G28)</f>
        <v>0.0</v>
      </c>
      <c r="H29" t="n" s="7">
        <f>(F29)-(G29)</f>
        <v>0.0</v>
      </c>
      <c r="I29" t="n" s="8">
        <f>IF(G29=0,"",(F29)/(G29))</f>
        <v>0.0</v>
      </c>
      <c r="J29" t="n" s="7">
        <f>(((J25)+(J26))+(J27))+(J28)</f>
        <v>0.0</v>
      </c>
      <c r="K29" t="n" s="7">
        <f>(((K25)+(K26))+(K27))+(K28)</f>
        <v>0.0</v>
      </c>
      <c r="L29" t="n" s="7">
        <f>(J29)-(K29)</f>
        <v>0.0</v>
      </c>
      <c r="M29" t="n" s="8">
        <f>IF(K29=0,"",(J29)/(K29))</f>
        <v>0.0</v>
      </c>
      <c r="N29" t="n" s="7">
        <f>((B29)+(F29))+(J29)</f>
        <v>0.0</v>
      </c>
      <c r="O29" t="n" s="7">
        <f>((C29)+(G29))+(K29)</f>
        <v>0.0</v>
      </c>
      <c r="P29" t="n" s="7">
        <f>(N29)-(O29)</f>
        <v>0.0</v>
      </c>
      <c r="Q29" t="n" s="8">
        <f>IF(O29=0,"",(N29)/(O29))</f>
        <v>0.0</v>
      </c>
    </row>
    <row r="30">
      <c r="A30" t="s" s="3">
        <v>31</v>
      </c>
      <c r="B30" s="4"/>
      <c r="C30" s="4"/>
      <c r="D30" t="n" s="5">
        <f>(B30)-(C30)</f>
        <v>0.0</v>
      </c>
      <c r="E30" t="n" s="6">
        <f>IF(C30=0,"",(B30)/(C30))</f>
        <v>0.0</v>
      </c>
      <c r="F30" s="4"/>
      <c r="G30" s="4"/>
      <c r="H30" t="n" s="5">
        <f>(F30)-(G30)</f>
        <v>0.0</v>
      </c>
      <c r="I30" t="n" s="6">
        <f>IF(G30=0,"",(F30)/(G30))</f>
        <v>0.0</v>
      </c>
      <c r="J30" s="4"/>
      <c r="K30" s="4"/>
      <c r="L30" t="n" s="5">
        <f>(J30)-(K30)</f>
        <v>0.0</v>
      </c>
      <c r="M30" t="n" s="6">
        <f>IF(K30=0,"",(J30)/(K30))</f>
        <v>0.0</v>
      </c>
      <c r="N30" t="n" s="5">
        <f>((B30)+(F30))+(J30)</f>
        <v>0.0</v>
      </c>
      <c r="O30" t="n" s="5">
        <f>((C30)+(G30))+(K30)</f>
        <v>0.0</v>
      </c>
      <c r="P30" t="n" s="5">
        <f>(N30)-(O30)</f>
        <v>0.0</v>
      </c>
      <c r="Q30" t="n" s="6">
        <f>IF(O30=0,"",(N30)/(O30))</f>
        <v>0.0</v>
      </c>
    </row>
    <row r="31">
      <c r="A31" t="s" s="3">
        <v>32</v>
      </c>
      <c r="B31" t="n" s="5">
        <f>0.00</f>
        <v>0.0</v>
      </c>
      <c r="C31" t="n" s="5">
        <f>113.75</f>
        <v>0.0</v>
      </c>
      <c r="D31" t="n" s="5">
        <f>(B31)-(C31)</f>
        <v>0.0</v>
      </c>
      <c r="E31" t="n" s="6">
        <f>IF(C31=0,"",(B31)/(C31))</f>
        <v>0.0</v>
      </c>
      <c r="F31" s="4"/>
      <c r="G31" t="n" s="5">
        <f>113.75</f>
        <v>0.0</v>
      </c>
      <c r="H31" t="n" s="5">
        <f>(F31)-(G31)</f>
        <v>0.0</v>
      </c>
      <c r="I31" t="n" s="6">
        <f>IF(G31=0,"",(F31)/(G31))</f>
        <v>0.0</v>
      </c>
      <c r="J31" s="4"/>
      <c r="K31" t="n" s="5">
        <f>113.75</f>
        <v>0.0</v>
      </c>
      <c r="L31" t="n" s="5">
        <f>(J31)-(K31)</f>
        <v>0.0</v>
      </c>
      <c r="M31" t="n" s="6">
        <f>IF(K31=0,"",(J31)/(K31))</f>
        <v>0.0</v>
      </c>
      <c r="N31" t="n" s="5">
        <f>((B31)+(F31))+(J31)</f>
        <v>0.0</v>
      </c>
      <c r="O31" t="n" s="5">
        <f>((C31)+(G31))+(K31)</f>
        <v>0.0</v>
      </c>
      <c r="P31" t="n" s="5">
        <f>(N31)-(O31)</f>
        <v>0.0</v>
      </c>
      <c r="Q31" t="n" s="6">
        <f>IF(O31=0,"",(N31)/(O31))</f>
        <v>0.0</v>
      </c>
    </row>
    <row r="32">
      <c r="A32" t="s" s="3">
        <v>33</v>
      </c>
      <c r="B32" t="n" s="5">
        <f>0.00</f>
        <v>0.0</v>
      </c>
      <c r="C32" t="n" s="5">
        <f>61.25</f>
        <v>0.0</v>
      </c>
      <c r="D32" t="n" s="5">
        <f>(B32)-(C32)</f>
        <v>0.0</v>
      </c>
      <c r="E32" t="n" s="6">
        <f>IF(C32=0,"",(B32)/(C32))</f>
        <v>0.0</v>
      </c>
      <c r="F32" s="4"/>
      <c r="G32" t="n" s="5">
        <f>61.25</f>
        <v>0.0</v>
      </c>
      <c r="H32" t="n" s="5">
        <f>(F32)-(G32)</f>
        <v>0.0</v>
      </c>
      <c r="I32" t="n" s="6">
        <f>IF(G32=0,"",(F32)/(G32))</f>
        <v>0.0</v>
      </c>
      <c r="J32" s="4"/>
      <c r="K32" t="n" s="5">
        <f>61.25</f>
        <v>0.0</v>
      </c>
      <c r="L32" t="n" s="5">
        <f>(J32)-(K32)</f>
        <v>0.0</v>
      </c>
      <c r="M32" t="n" s="6">
        <f>IF(K32=0,"",(J32)/(K32))</f>
        <v>0.0</v>
      </c>
      <c r="N32" t="n" s="5">
        <f>((B32)+(F32))+(J32)</f>
        <v>0.0</v>
      </c>
      <c r="O32" t="n" s="5">
        <f>((C32)+(G32))+(K32)</f>
        <v>0.0</v>
      </c>
      <c r="P32" t="n" s="5">
        <f>(N32)-(O32)</f>
        <v>0.0</v>
      </c>
      <c r="Q32" t="n" s="6">
        <f>IF(O32=0,"",(N32)/(O32))</f>
        <v>0.0</v>
      </c>
    </row>
    <row r="33">
      <c r="A33" t="s" s="3">
        <v>34</v>
      </c>
      <c r="B33" t="n" s="5">
        <f>0.00</f>
        <v>0.0</v>
      </c>
      <c r="C33" s="4"/>
      <c r="D33" t="n" s="5">
        <f>(B33)-(C33)</f>
        <v>0.0</v>
      </c>
      <c r="E33" t="n" s="6">
        <f>IF(C33=0,"",(B33)/(C33))</f>
        <v>0.0</v>
      </c>
      <c r="F33" t="n" s="5">
        <f>0.00</f>
        <v>0.0</v>
      </c>
      <c r="G33" s="4"/>
      <c r="H33" t="n" s="5">
        <f>(F33)-(G33)</f>
        <v>0.0</v>
      </c>
      <c r="I33" t="n" s="6">
        <f>IF(G33=0,"",(F33)/(G33))</f>
        <v>0.0</v>
      </c>
      <c r="J33" t="n" s="5">
        <f>0.00</f>
        <v>0.0</v>
      </c>
      <c r="K33" s="4"/>
      <c r="L33" t="n" s="5">
        <f>(J33)-(K33)</f>
        <v>0.0</v>
      </c>
      <c r="M33" t="n" s="6">
        <f>IF(K33=0,"",(J33)/(K33))</f>
        <v>0.0</v>
      </c>
      <c r="N33" t="n" s="5">
        <f>((B33)+(F33))+(J33)</f>
        <v>0.0</v>
      </c>
      <c r="O33" t="n" s="5">
        <f>((C33)+(G33))+(K33)</f>
        <v>0.0</v>
      </c>
      <c r="P33" t="n" s="5">
        <f>(N33)-(O33)</f>
        <v>0.0</v>
      </c>
      <c r="Q33" t="n" s="6">
        <f>IF(O33=0,"",(N33)/(O33))</f>
        <v>0.0</v>
      </c>
    </row>
    <row r="34">
      <c r="A34" t="s" s="3">
        <v>35</v>
      </c>
      <c r="B34" t="n" s="7">
        <f>(((B30)+(B31))+(B32))+(B33)</f>
        <v>0.0</v>
      </c>
      <c r="C34" t="n" s="7">
        <f>(((C30)+(C31))+(C32))+(C33)</f>
        <v>0.0</v>
      </c>
      <c r="D34" t="n" s="7">
        <f>(B34)-(C34)</f>
        <v>0.0</v>
      </c>
      <c r="E34" t="n" s="8">
        <f>IF(C34=0,"",(B34)/(C34))</f>
        <v>0.0</v>
      </c>
      <c r="F34" t="n" s="7">
        <f>(((F30)+(F31))+(F32))+(F33)</f>
        <v>0.0</v>
      </c>
      <c r="G34" t="n" s="7">
        <f>(((G30)+(G31))+(G32))+(G33)</f>
        <v>0.0</v>
      </c>
      <c r="H34" t="n" s="7">
        <f>(F34)-(G34)</f>
        <v>0.0</v>
      </c>
      <c r="I34" t="n" s="8">
        <f>IF(G34=0,"",(F34)/(G34))</f>
        <v>0.0</v>
      </c>
      <c r="J34" t="n" s="7">
        <f>(((J30)+(J31))+(J32))+(J33)</f>
        <v>0.0</v>
      </c>
      <c r="K34" t="n" s="7">
        <f>(((K30)+(K31))+(K32))+(K33)</f>
        <v>0.0</v>
      </c>
      <c r="L34" t="n" s="7">
        <f>(J34)-(K34)</f>
        <v>0.0</v>
      </c>
      <c r="M34" t="n" s="8">
        <f>IF(K34=0,"",(J34)/(K34))</f>
        <v>0.0</v>
      </c>
      <c r="N34" t="n" s="7">
        <f>((B34)+(F34))+(J34)</f>
        <v>0.0</v>
      </c>
      <c r="O34" t="n" s="7">
        <f>((C34)+(G34))+(K34)</f>
        <v>0.0</v>
      </c>
      <c r="P34" t="n" s="7">
        <f>(N34)-(O34)</f>
        <v>0.0</v>
      </c>
      <c r="Q34" t="n" s="8">
        <f>IF(O34=0,"",(N34)/(O34))</f>
        <v>0.0</v>
      </c>
    </row>
    <row r="35">
      <c r="A35" t="s" s="3">
        <v>36</v>
      </c>
      <c r="B35" s="4"/>
      <c r="C35" s="4"/>
      <c r="D35" t="n" s="5">
        <f>(B35)-(C35)</f>
        <v>0.0</v>
      </c>
      <c r="E35" t="n" s="6">
        <f>IF(C35=0,"",(B35)/(C35))</f>
        <v>0.0</v>
      </c>
      <c r="F35" s="4"/>
      <c r="G35" s="4"/>
      <c r="H35" t="n" s="5">
        <f>(F35)-(G35)</f>
        <v>0.0</v>
      </c>
      <c r="I35" t="n" s="6">
        <f>IF(G35=0,"",(F35)/(G35))</f>
        <v>0.0</v>
      </c>
      <c r="J35" s="4"/>
      <c r="K35" s="4"/>
      <c r="L35" t="n" s="5">
        <f>(J35)-(K35)</f>
        <v>0.0</v>
      </c>
      <c r="M35" t="n" s="6">
        <f>IF(K35=0,"",(J35)/(K35))</f>
        <v>0.0</v>
      </c>
      <c r="N35" t="n" s="5">
        <f>((B35)+(F35))+(J35)</f>
        <v>0.0</v>
      </c>
      <c r="O35" t="n" s="5">
        <f>((C35)+(G35))+(K35)</f>
        <v>0.0</v>
      </c>
      <c r="P35" t="n" s="5">
        <f>(N35)-(O35)</f>
        <v>0.0</v>
      </c>
      <c r="Q35" t="n" s="6">
        <f>IF(O35=0,"",(N35)/(O35))</f>
        <v>0.0</v>
      </c>
    </row>
    <row r="36">
      <c r="A36" t="s" s="3">
        <v>37</v>
      </c>
      <c r="B36" t="n" s="5">
        <f>44.73</f>
        <v>0.0</v>
      </c>
      <c r="C36" t="n" s="5">
        <f>45.33</f>
        <v>0.0</v>
      </c>
      <c r="D36" t="n" s="5">
        <f>(B36)-(C36)</f>
        <v>0.0</v>
      </c>
      <c r="E36" t="n" s="6">
        <f>IF(C36=0,"",(B36)/(C36))</f>
        <v>0.0</v>
      </c>
      <c r="F36" t="n" s="5">
        <f>44.73</f>
        <v>0.0</v>
      </c>
      <c r="G36" t="n" s="5">
        <f>45.33</f>
        <v>0.0</v>
      </c>
      <c r="H36" t="n" s="5">
        <f>(F36)-(G36)</f>
        <v>0.0</v>
      </c>
      <c r="I36" t="n" s="6">
        <f>IF(G36=0,"",(F36)/(G36))</f>
        <v>0.0</v>
      </c>
      <c r="J36" t="n" s="5">
        <f>31.26</f>
        <v>0.0</v>
      </c>
      <c r="K36" t="n" s="5">
        <f>45.33</f>
        <v>0.0</v>
      </c>
      <c r="L36" t="n" s="5">
        <f>(J36)-(K36)</f>
        <v>0.0</v>
      </c>
      <c r="M36" t="n" s="6">
        <f>IF(K36=0,"",(J36)/(K36))</f>
        <v>0.0</v>
      </c>
      <c r="N36" t="n" s="5">
        <f>((B36)+(F36))+(J36)</f>
        <v>0.0</v>
      </c>
      <c r="O36" t="n" s="5">
        <f>((C36)+(G36))+(K36)</f>
        <v>0.0</v>
      </c>
      <c r="P36" t="n" s="5">
        <f>(N36)-(O36)</f>
        <v>0.0</v>
      </c>
      <c r="Q36" t="n" s="6">
        <f>IF(O36=0,"",(N36)/(O36))</f>
        <v>0.0</v>
      </c>
    </row>
    <row r="37">
      <c r="A37" t="s" s="3">
        <v>38</v>
      </c>
      <c r="B37" t="n" s="5">
        <f>24.08</f>
        <v>0.0</v>
      </c>
      <c r="C37" t="n" s="5">
        <f>24.42</f>
        <v>0.0</v>
      </c>
      <c r="D37" t="n" s="5">
        <f>(B37)-(C37)</f>
        <v>0.0</v>
      </c>
      <c r="E37" t="n" s="6">
        <f>IF(C37=0,"",(B37)/(C37))</f>
        <v>0.0</v>
      </c>
      <c r="F37" t="n" s="5">
        <f>24.08</f>
        <v>0.0</v>
      </c>
      <c r="G37" t="n" s="5">
        <f>24.42</f>
        <v>0.0</v>
      </c>
      <c r="H37" t="n" s="5">
        <f>(F37)-(G37)</f>
        <v>0.0</v>
      </c>
      <c r="I37" t="n" s="6">
        <f>IF(G37=0,"",(F37)/(G37))</f>
        <v>0.0</v>
      </c>
      <c r="J37" t="n" s="5">
        <f>16.83</f>
        <v>0.0</v>
      </c>
      <c r="K37" t="n" s="5">
        <f>24.42</f>
        <v>0.0</v>
      </c>
      <c r="L37" t="n" s="5">
        <f>(J37)-(K37)</f>
        <v>0.0</v>
      </c>
      <c r="M37" t="n" s="6">
        <f>IF(K37=0,"",(J37)/(K37))</f>
        <v>0.0</v>
      </c>
      <c r="N37" t="n" s="5">
        <f>((B37)+(F37))+(J37)</f>
        <v>0.0</v>
      </c>
      <c r="O37" t="n" s="5">
        <f>((C37)+(G37))+(K37)</f>
        <v>0.0</v>
      </c>
      <c r="P37" t="n" s="5">
        <f>(N37)-(O37)</f>
        <v>0.0</v>
      </c>
      <c r="Q37" t="n" s="6">
        <f>IF(O37=0,"",(N37)/(O37))</f>
        <v>0.0</v>
      </c>
    </row>
    <row r="38">
      <c r="A38" t="s" s="3">
        <v>39</v>
      </c>
      <c r="B38" t="n" s="5">
        <f>0.00</f>
        <v>0.0</v>
      </c>
      <c r="C38" s="4"/>
      <c r="D38" t="n" s="5">
        <f>(B38)-(C38)</f>
        <v>0.0</v>
      </c>
      <c r="E38" t="n" s="6">
        <f>IF(C38=0,"",(B38)/(C38))</f>
        <v>0.0</v>
      </c>
      <c r="F38" t="n" s="5">
        <f>0.00</f>
        <v>0.0</v>
      </c>
      <c r="G38" s="4"/>
      <c r="H38" t="n" s="5">
        <f>(F38)-(G38)</f>
        <v>0.0</v>
      </c>
      <c r="I38" t="n" s="6">
        <f>IF(G38=0,"",(F38)/(G38))</f>
        <v>0.0</v>
      </c>
      <c r="J38" t="n" s="5">
        <f>0.00</f>
        <v>0.0</v>
      </c>
      <c r="K38" s="4"/>
      <c r="L38" t="n" s="5">
        <f>(J38)-(K38)</f>
        <v>0.0</v>
      </c>
      <c r="M38" t="n" s="6">
        <f>IF(K38=0,"",(J38)/(K38))</f>
        <v>0.0</v>
      </c>
      <c r="N38" t="n" s="5">
        <f>((B38)+(F38))+(J38)</f>
        <v>0.0</v>
      </c>
      <c r="O38" t="n" s="5">
        <f>((C38)+(G38))+(K38)</f>
        <v>0.0</v>
      </c>
      <c r="P38" t="n" s="5">
        <f>(N38)-(O38)</f>
        <v>0.0</v>
      </c>
      <c r="Q38" t="n" s="6">
        <f>IF(O38=0,"",(N38)/(O38))</f>
        <v>0.0</v>
      </c>
    </row>
    <row r="39">
      <c r="A39" t="s" s="3">
        <v>40</v>
      </c>
      <c r="B39" t="n" s="7">
        <f>(((B35)+(B36))+(B37))+(B38)</f>
        <v>0.0</v>
      </c>
      <c r="C39" t="n" s="7">
        <f>(((C35)+(C36))+(C37))+(C38)</f>
        <v>0.0</v>
      </c>
      <c r="D39" t="n" s="7">
        <f>(B39)-(C39)</f>
        <v>0.0</v>
      </c>
      <c r="E39" t="n" s="8">
        <f>IF(C39=0,"",(B39)/(C39))</f>
        <v>0.0</v>
      </c>
      <c r="F39" t="n" s="7">
        <f>(((F35)+(F36))+(F37))+(F38)</f>
        <v>0.0</v>
      </c>
      <c r="G39" t="n" s="7">
        <f>(((G35)+(G36))+(G37))+(G38)</f>
        <v>0.0</v>
      </c>
      <c r="H39" t="n" s="7">
        <f>(F39)-(G39)</f>
        <v>0.0</v>
      </c>
      <c r="I39" t="n" s="8">
        <f>IF(G39=0,"",(F39)/(G39))</f>
        <v>0.0</v>
      </c>
      <c r="J39" t="n" s="7">
        <f>(((J35)+(J36))+(J37))+(J38)</f>
        <v>0.0</v>
      </c>
      <c r="K39" t="n" s="7">
        <f>(((K35)+(K36))+(K37))+(K38)</f>
        <v>0.0</v>
      </c>
      <c r="L39" t="n" s="7">
        <f>(J39)-(K39)</f>
        <v>0.0</v>
      </c>
      <c r="M39" t="n" s="8">
        <f>IF(K39=0,"",(J39)/(K39))</f>
        <v>0.0</v>
      </c>
      <c r="N39" t="n" s="7">
        <f>((B39)+(F39))+(J39)</f>
        <v>0.0</v>
      </c>
      <c r="O39" t="n" s="7">
        <f>((C39)+(G39))+(K39)</f>
        <v>0.0</v>
      </c>
      <c r="P39" t="n" s="7">
        <f>(N39)-(O39)</f>
        <v>0.0</v>
      </c>
      <c r="Q39" t="n" s="8">
        <f>IF(O39=0,"",(N39)/(O39))</f>
        <v>0.0</v>
      </c>
    </row>
    <row r="40">
      <c r="A40" t="s" s="3">
        <v>41</v>
      </c>
      <c r="B40" s="4"/>
      <c r="C40" s="4"/>
      <c r="D40" t="n" s="5">
        <f>(B40)-(C40)</f>
        <v>0.0</v>
      </c>
      <c r="E40" t="n" s="6">
        <f>IF(C40=0,"",(B40)/(C40))</f>
        <v>0.0</v>
      </c>
      <c r="F40" s="4"/>
      <c r="G40" s="4"/>
      <c r="H40" t="n" s="5">
        <f>(F40)-(G40)</f>
        <v>0.0</v>
      </c>
      <c r="I40" t="n" s="6">
        <f>IF(G40=0,"",(F40)/(G40))</f>
        <v>0.0</v>
      </c>
      <c r="J40" s="4"/>
      <c r="K40" s="4"/>
      <c r="L40" t="n" s="5">
        <f>(J40)-(K40)</f>
        <v>0.0</v>
      </c>
      <c r="M40" t="n" s="6">
        <f>IF(K40=0,"",(J40)/(K40))</f>
        <v>0.0</v>
      </c>
      <c r="N40" t="n" s="5">
        <f>((B40)+(F40))+(J40)</f>
        <v>0.0</v>
      </c>
      <c r="O40" t="n" s="5">
        <f>((C40)+(G40))+(K40)</f>
        <v>0.0</v>
      </c>
      <c r="P40" t="n" s="5">
        <f>(N40)-(O40)</f>
        <v>0.0</v>
      </c>
      <c r="Q40" t="n" s="6">
        <f>IF(O40=0,"",(N40)/(O40))</f>
        <v>0.0</v>
      </c>
    </row>
    <row r="41">
      <c r="A41" t="s" s="3">
        <v>42</v>
      </c>
      <c r="B41" t="n" s="5">
        <f>1092.79</f>
        <v>0.0</v>
      </c>
      <c r="C41" t="n" s="5">
        <f>1715.33</f>
        <v>0.0</v>
      </c>
      <c r="D41" t="n" s="5">
        <f>(B41)-(C41)</f>
        <v>0.0</v>
      </c>
      <c r="E41" t="n" s="6">
        <f>IF(C41=0,"",(B41)/(C41))</f>
        <v>0.0</v>
      </c>
      <c r="F41" t="n" s="5">
        <f>1092.79</f>
        <v>0.0</v>
      </c>
      <c r="G41" t="n" s="5">
        <f>1715.33</f>
        <v>0.0</v>
      </c>
      <c r="H41" t="n" s="5">
        <f>(F41)-(G41)</f>
        <v>0.0</v>
      </c>
      <c r="I41" t="n" s="6">
        <f>IF(G41=0,"",(F41)/(G41))</f>
        <v>0.0</v>
      </c>
      <c r="J41" t="n" s="5">
        <f>919.59</f>
        <v>0.0</v>
      </c>
      <c r="K41" t="n" s="5">
        <f>1715.33</f>
        <v>0.0</v>
      </c>
      <c r="L41" t="n" s="5">
        <f>(J41)-(K41)</f>
        <v>0.0</v>
      </c>
      <c r="M41" t="n" s="6">
        <f>IF(K41=0,"",(J41)/(K41))</f>
        <v>0.0</v>
      </c>
      <c r="N41" t="n" s="5">
        <f>((B41)+(F41))+(J41)</f>
        <v>0.0</v>
      </c>
      <c r="O41" t="n" s="5">
        <f>((C41)+(G41))+(K41)</f>
        <v>0.0</v>
      </c>
      <c r="P41" t="n" s="5">
        <f>(N41)-(O41)</f>
        <v>0.0</v>
      </c>
      <c r="Q41" t="n" s="6">
        <f>IF(O41=0,"",(N41)/(O41))</f>
        <v>0.0</v>
      </c>
    </row>
    <row r="42">
      <c r="A42" t="s" s="3">
        <v>43</v>
      </c>
      <c r="B42" t="n" s="5">
        <f>588.43</f>
        <v>0.0</v>
      </c>
      <c r="C42" t="n" s="5">
        <f>923.58</f>
        <v>0.0</v>
      </c>
      <c r="D42" t="n" s="5">
        <f>(B42)-(C42)</f>
        <v>0.0</v>
      </c>
      <c r="E42" t="n" s="6">
        <f>IF(C42=0,"",(B42)/(C42))</f>
        <v>0.0</v>
      </c>
      <c r="F42" t="n" s="5">
        <f>588.43</f>
        <v>0.0</v>
      </c>
      <c r="G42" t="n" s="5">
        <f>923.58</f>
        <v>0.0</v>
      </c>
      <c r="H42" t="n" s="5">
        <f>(F42)-(G42)</f>
        <v>0.0</v>
      </c>
      <c r="I42" t="n" s="6">
        <f>IF(G42=0,"",(F42)/(G42))</f>
        <v>0.0</v>
      </c>
      <c r="J42" t="n" s="5">
        <f>495.17</f>
        <v>0.0</v>
      </c>
      <c r="K42" t="n" s="5">
        <f>923.58</f>
        <v>0.0</v>
      </c>
      <c r="L42" t="n" s="5">
        <f>(J42)-(K42)</f>
        <v>0.0</v>
      </c>
      <c r="M42" t="n" s="6">
        <f>IF(K42=0,"",(J42)/(K42))</f>
        <v>0.0</v>
      </c>
      <c r="N42" t="n" s="5">
        <f>((B42)+(F42))+(J42)</f>
        <v>0.0</v>
      </c>
      <c r="O42" t="n" s="5">
        <f>((C42)+(G42))+(K42)</f>
        <v>0.0</v>
      </c>
      <c r="P42" t="n" s="5">
        <f>(N42)-(O42)</f>
        <v>0.0</v>
      </c>
      <c r="Q42" t="n" s="6">
        <f>IF(O42=0,"",(N42)/(O42))</f>
        <v>0.0</v>
      </c>
    </row>
    <row r="43">
      <c r="A43" t="s" s="3">
        <v>44</v>
      </c>
      <c r="B43" t="n" s="5">
        <f>0.00</f>
        <v>0.0</v>
      </c>
      <c r="C43" s="4"/>
      <c r="D43" t="n" s="5">
        <f>(B43)-(C43)</f>
        <v>0.0</v>
      </c>
      <c r="E43" t="n" s="6">
        <f>IF(C43=0,"",(B43)/(C43))</f>
        <v>0.0</v>
      </c>
      <c r="F43" t="n" s="5">
        <f>0.00</f>
        <v>0.0</v>
      </c>
      <c r="G43" s="4"/>
      <c r="H43" t="n" s="5">
        <f>(F43)-(G43)</f>
        <v>0.0</v>
      </c>
      <c r="I43" t="n" s="6">
        <f>IF(G43=0,"",(F43)/(G43))</f>
        <v>0.0</v>
      </c>
      <c r="J43" t="n" s="5">
        <f>0.00</f>
        <v>0.0</v>
      </c>
      <c r="K43" s="4"/>
      <c r="L43" t="n" s="5">
        <f>(J43)-(K43)</f>
        <v>0.0</v>
      </c>
      <c r="M43" t="n" s="6">
        <f>IF(K43=0,"",(J43)/(K43))</f>
        <v>0.0</v>
      </c>
      <c r="N43" t="n" s="5">
        <f>((B43)+(F43))+(J43)</f>
        <v>0.0</v>
      </c>
      <c r="O43" t="n" s="5">
        <f>((C43)+(G43))+(K43)</f>
        <v>0.0</v>
      </c>
      <c r="P43" t="n" s="5">
        <f>(N43)-(O43)</f>
        <v>0.0</v>
      </c>
      <c r="Q43" t="n" s="6">
        <f>IF(O43=0,"",(N43)/(O43))</f>
        <v>0.0</v>
      </c>
    </row>
    <row r="44">
      <c r="A44" t="s" s="3">
        <v>45</v>
      </c>
      <c r="B44" t="n" s="7">
        <f>(((B40)+(B41))+(B42))+(B43)</f>
        <v>0.0</v>
      </c>
      <c r="C44" t="n" s="7">
        <f>(((C40)+(C41))+(C42))+(C43)</f>
        <v>0.0</v>
      </c>
      <c r="D44" t="n" s="7">
        <f>(B44)-(C44)</f>
        <v>0.0</v>
      </c>
      <c r="E44" t="n" s="8">
        <f>IF(C44=0,"",(B44)/(C44))</f>
        <v>0.0</v>
      </c>
      <c r="F44" t="n" s="7">
        <f>(((F40)+(F41))+(F42))+(F43)</f>
        <v>0.0</v>
      </c>
      <c r="G44" t="n" s="7">
        <f>(((G40)+(G41))+(G42))+(G43)</f>
        <v>0.0</v>
      </c>
      <c r="H44" t="n" s="7">
        <f>(F44)-(G44)</f>
        <v>0.0</v>
      </c>
      <c r="I44" t="n" s="8">
        <f>IF(G44=0,"",(F44)/(G44))</f>
        <v>0.0</v>
      </c>
      <c r="J44" t="n" s="7">
        <f>(((J40)+(J41))+(J42))+(J43)</f>
        <v>0.0</v>
      </c>
      <c r="K44" t="n" s="7">
        <f>(((K40)+(K41))+(K42))+(K43)</f>
        <v>0.0</v>
      </c>
      <c r="L44" t="n" s="7">
        <f>(J44)-(K44)</f>
        <v>0.0</v>
      </c>
      <c r="M44" t="n" s="8">
        <f>IF(K44=0,"",(J44)/(K44))</f>
        <v>0.0</v>
      </c>
      <c r="N44" t="n" s="7">
        <f>((B44)+(F44))+(J44)</f>
        <v>0.0</v>
      </c>
      <c r="O44" t="n" s="7">
        <f>((C44)+(G44))+(K44)</f>
        <v>0.0</v>
      </c>
      <c r="P44" t="n" s="7">
        <f>(N44)-(O44)</f>
        <v>0.0</v>
      </c>
      <c r="Q44" t="n" s="8">
        <f>IF(O44=0,"",(N44)/(O44))</f>
        <v>0.0</v>
      </c>
    </row>
    <row r="45">
      <c r="A45" t="s" s="3">
        <v>46</v>
      </c>
      <c r="B45" s="4"/>
      <c r="C45" s="4"/>
      <c r="D45" t="n" s="5">
        <f>(B45)-(C45)</f>
        <v>0.0</v>
      </c>
      <c r="E45" t="n" s="6">
        <f>IF(C45=0,"",(B45)/(C45))</f>
        <v>0.0</v>
      </c>
      <c r="F45" s="4"/>
      <c r="G45" s="4"/>
      <c r="H45" t="n" s="5">
        <f>(F45)-(G45)</f>
        <v>0.0</v>
      </c>
      <c r="I45" t="n" s="6">
        <f>IF(G45=0,"",(F45)/(G45))</f>
        <v>0.0</v>
      </c>
      <c r="J45" s="4"/>
      <c r="K45" s="4"/>
      <c r="L45" t="n" s="5">
        <f>(J45)-(K45)</f>
        <v>0.0</v>
      </c>
      <c r="M45" t="n" s="6">
        <f>IF(K45=0,"",(J45)/(K45))</f>
        <v>0.0</v>
      </c>
      <c r="N45" t="n" s="5">
        <f>((B45)+(F45))+(J45)</f>
        <v>0.0</v>
      </c>
      <c r="O45" t="n" s="5">
        <f>((C45)+(G45))+(K45)</f>
        <v>0.0</v>
      </c>
      <c r="P45" t="n" s="5">
        <f>(N45)-(O45)</f>
        <v>0.0</v>
      </c>
      <c r="Q45" t="n" s="6">
        <f>IF(O45=0,"",(N45)/(O45))</f>
        <v>0.0</v>
      </c>
    </row>
    <row r="46">
      <c r="A46" t="s" s="3">
        <v>47</v>
      </c>
      <c r="B46" t="n" s="5">
        <f>252.78</f>
        <v>0.0</v>
      </c>
      <c r="C46" t="n" s="5">
        <f>227.92</f>
        <v>0.0</v>
      </c>
      <c r="D46" t="n" s="5">
        <f>(B46)-(C46)</f>
        <v>0.0</v>
      </c>
      <c r="E46" t="n" s="6">
        <f>IF(C46=0,"",(B46)/(C46))</f>
        <v>0.0</v>
      </c>
      <c r="F46" t="n" s="5">
        <f>252.78</f>
        <v>0.0</v>
      </c>
      <c r="G46" t="n" s="5">
        <f>227.92</f>
        <v>0.0</v>
      </c>
      <c r="H46" t="n" s="5">
        <f>(F46)-(G46)</f>
        <v>0.0</v>
      </c>
      <c r="I46" t="n" s="6">
        <f>IF(G46=0,"",(F46)/(G46))</f>
        <v>0.0</v>
      </c>
      <c r="J46" t="n" s="5">
        <f>252.78</f>
        <v>0.0</v>
      </c>
      <c r="K46" t="n" s="5">
        <f>227.92</f>
        <v>0.0</v>
      </c>
      <c r="L46" t="n" s="5">
        <f>(J46)-(K46)</f>
        <v>0.0</v>
      </c>
      <c r="M46" t="n" s="6">
        <f>IF(K46=0,"",(J46)/(K46))</f>
        <v>0.0</v>
      </c>
      <c r="N46" t="n" s="5">
        <f>((B46)+(F46))+(J46)</f>
        <v>0.0</v>
      </c>
      <c r="O46" t="n" s="5">
        <f>((C46)+(G46))+(K46)</f>
        <v>0.0</v>
      </c>
      <c r="P46" t="n" s="5">
        <f>(N46)-(O46)</f>
        <v>0.0</v>
      </c>
      <c r="Q46" t="n" s="6">
        <f>IF(O46=0,"",(N46)/(O46))</f>
        <v>0.0</v>
      </c>
    </row>
    <row r="47">
      <c r="A47" t="s" s="3">
        <v>48</v>
      </c>
      <c r="B47" t="n" s="5">
        <f>136.11</f>
        <v>0.0</v>
      </c>
      <c r="C47" t="n" s="5">
        <f>122.67</f>
        <v>0.0</v>
      </c>
      <c r="D47" t="n" s="5">
        <f>(B47)-(C47)</f>
        <v>0.0</v>
      </c>
      <c r="E47" t="n" s="6">
        <f>IF(C47=0,"",(B47)/(C47))</f>
        <v>0.0</v>
      </c>
      <c r="F47" t="n" s="5">
        <f>136.11</f>
        <v>0.0</v>
      </c>
      <c r="G47" t="n" s="5">
        <f>122.67</f>
        <v>0.0</v>
      </c>
      <c r="H47" t="n" s="5">
        <f>(F47)-(G47)</f>
        <v>0.0</v>
      </c>
      <c r="I47" t="n" s="6">
        <f>IF(G47=0,"",(F47)/(G47))</f>
        <v>0.0</v>
      </c>
      <c r="J47" t="n" s="5">
        <f>136.11</f>
        <v>0.0</v>
      </c>
      <c r="K47" t="n" s="5">
        <f>122.67</f>
        <v>0.0</v>
      </c>
      <c r="L47" t="n" s="5">
        <f>(J47)-(K47)</f>
        <v>0.0</v>
      </c>
      <c r="M47" t="n" s="6">
        <f>IF(K47=0,"",(J47)/(K47))</f>
        <v>0.0</v>
      </c>
      <c r="N47" t="n" s="5">
        <f>((B47)+(F47))+(J47)</f>
        <v>0.0</v>
      </c>
      <c r="O47" t="n" s="5">
        <f>((C47)+(G47))+(K47)</f>
        <v>0.0</v>
      </c>
      <c r="P47" t="n" s="5">
        <f>(N47)-(O47)</f>
        <v>0.0</v>
      </c>
      <c r="Q47" t="n" s="6">
        <f>IF(O47=0,"",(N47)/(O47))</f>
        <v>0.0</v>
      </c>
    </row>
    <row r="48">
      <c r="A48" t="s" s="3">
        <v>49</v>
      </c>
      <c r="B48" t="n" s="5">
        <f>0.00</f>
        <v>0.0</v>
      </c>
      <c r="C48" s="4"/>
      <c r="D48" t="n" s="5">
        <f>(B48)-(C48)</f>
        <v>0.0</v>
      </c>
      <c r="E48" t="n" s="6">
        <f>IF(C48=0,"",(B48)/(C48))</f>
        <v>0.0</v>
      </c>
      <c r="F48" t="n" s="5">
        <f>0.00</f>
        <v>0.0</v>
      </c>
      <c r="G48" s="4"/>
      <c r="H48" t="n" s="5">
        <f>(F48)-(G48)</f>
        <v>0.0</v>
      </c>
      <c r="I48" t="n" s="6">
        <f>IF(G48=0,"",(F48)/(G48))</f>
        <v>0.0</v>
      </c>
      <c r="J48" t="n" s="5">
        <f>0.00</f>
        <v>0.0</v>
      </c>
      <c r="K48" s="4"/>
      <c r="L48" t="n" s="5">
        <f>(J48)-(K48)</f>
        <v>0.0</v>
      </c>
      <c r="M48" t="n" s="6">
        <f>IF(K48=0,"",(J48)/(K48))</f>
        <v>0.0</v>
      </c>
      <c r="N48" t="n" s="5">
        <f>((B48)+(F48))+(J48)</f>
        <v>0.0</v>
      </c>
      <c r="O48" t="n" s="5">
        <f>((C48)+(G48))+(K48)</f>
        <v>0.0</v>
      </c>
      <c r="P48" t="n" s="5">
        <f>(N48)-(O48)</f>
        <v>0.0</v>
      </c>
      <c r="Q48" t="n" s="6">
        <f>IF(O48=0,"",(N48)/(O48))</f>
        <v>0.0</v>
      </c>
    </row>
    <row r="49">
      <c r="A49" t="s" s="3">
        <v>50</v>
      </c>
      <c r="B49" t="n" s="7">
        <f>(((B45)+(B46))+(B47))+(B48)</f>
        <v>0.0</v>
      </c>
      <c r="C49" t="n" s="7">
        <f>(((C45)+(C46))+(C47))+(C48)</f>
        <v>0.0</v>
      </c>
      <c r="D49" t="n" s="7">
        <f>(B49)-(C49)</f>
        <v>0.0</v>
      </c>
      <c r="E49" t="n" s="8">
        <f>IF(C49=0,"",(B49)/(C49))</f>
        <v>0.0</v>
      </c>
      <c r="F49" t="n" s="7">
        <f>(((F45)+(F46))+(F47))+(F48)</f>
        <v>0.0</v>
      </c>
      <c r="G49" t="n" s="7">
        <f>(((G45)+(G46))+(G47))+(G48)</f>
        <v>0.0</v>
      </c>
      <c r="H49" t="n" s="7">
        <f>(F49)-(G49)</f>
        <v>0.0</v>
      </c>
      <c r="I49" t="n" s="8">
        <f>IF(G49=0,"",(F49)/(G49))</f>
        <v>0.0</v>
      </c>
      <c r="J49" t="n" s="7">
        <f>(((J45)+(J46))+(J47))+(J48)</f>
        <v>0.0</v>
      </c>
      <c r="K49" t="n" s="7">
        <f>(((K45)+(K46))+(K47))+(K48)</f>
        <v>0.0</v>
      </c>
      <c r="L49" t="n" s="7">
        <f>(J49)-(K49)</f>
        <v>0.0</v>
      </c>
      <c r="M49" t="n" s="8">
        <f>IF(K49=0,"",(J49)/(K49))</f>
        <v>0.0</v>
      </c>
      <c r="N49" t="n" s="7">
        <f>((B49)+(F49))+(J49)</f>
        <v>0.0</v>
      </c>
      <c r="O49" t="n" s="7">
        <f>((C49)+(G49))+(K49)</f>
        <v>0.0</v>
      </c>
      <c r="P49" t="n" s="7">
        <f>(N49)-(O49)</f>
        <v>0.0</v>
      </c>
      <c r="Q49" t="n" s="8">
        <f>IF(O49=0,"",(N49)/(O49))</f>
        <v>0.0</v>
      </c>
    </row>
    <row r="50">
      <c r="A50" t="s" s="3">
        <v>51</v>
      </c>
      <c r="B50" s="4"/>
      <c r="C50" s="4"/>
      <c r="D50" t="n" s="5">
        <f>(B50)-(C50)</f>
        <v>0.0</v>
      </c>
      <c r="E50" t="n" s="6">
        <f>IF(C50=0,"",(B50)/(C50))</f>
        <v>0.0</v>
      </c>
      <c r="F50" s="4"/>
      <c r="G50" s="4"/>
      <c r="H50" t="n" s="5">
        <f>(F50)-(G50)</f>
        <v>0.0</v>
      </c>
      <c r="I50" t="n" s="6">
        <f>IF(G50=0,"",(F50)/(G50))</f>
        <v>0.0</v>
      </c>
      <c r="J50" s="4"/>
      <c r="K50" s="4"/>
      <c r="L50" t="n" s="5">
        <f>(J50)-(K50)</f>
        <v>0.0</v>
      </c>
      <c r="M50" t="n" s="6">
        <f>IF(K50=0,"",(J50)/(K50))</f>
        <v>0.0</v>
      </c>
      <c r="N50" t="n" s="5">
        <f>((B50)+(F50))+(J50)</f>
        <v>0.0</v>
      </c>
      <c r="O50" t="n" s="5">
        <f>((C50)+(G50))+(K50)</f>
        <v>0.0</v>
      </c>
      <c r="P50" t="n" s="5">
        <f>(N50)-(O50)</f>
        <v>0.0</v>
      </c>
      <c r="Q50" t="n" s="6">
        <f>IF(O50=0,"",(N50)/(O50))</f>
        <v>0.0</v>
      </c>
    </row>
    <row r="51">
      <c r="A51" t="s" s="3">
        <v>52</v>
      </c>
      <c r="B51" t="n" s="5">
        <f>749.24</f>
        <v>0.0</v>
      </c>
      <c r="C51" t="n" s="5">
        <f>811.17</f>
        <v>0.0</v>
      </c>
      <c r="D51" t="n" s="5">
        <f>(B51)-(C51)</f>
        <v>0.0</v>
      </c>
      <c r="E51" t="n" s="6">
        <f>IF(C51=0,"",(B51)/(C51))</f>
        <v>0.0</v>
      </c>
      <c r="F51" t="n" s="5">
        <f>559.18</f>
        <v>0.0</v>
      </c>
      <c r="G51" t="n" s="5">
        <f>811.17</f>
        <v>0.0</v>
      </c>
      <c r="H51" t="n" s="5">
        <f>(F51)-(G51)</f>
        <v>0.0</v>
      </c>
      <c r="I51" t="n" s="6">
        <f>IF(G51=0,"",(F51)/(G51))</f>
        <v>0.0</v>
      </c>
      <c r="J51" t="n" s="5">
        <f>614.71</f>
        <v>0.0</v>
      </c>
      <c r="K51" t="n" s="5">
        <f>811.17</f>
        <v>0.0</v>
      </c>
      <c r="L51" t="n" s="5">
        <f>(J51)-(K51)</f>
        <v>0.0</v>
      </c>
      <c r="M51" t="n" s="6">
        <f>IF(K51=0,"",(J51)/(K51))</f>
        <v>0.0</v>
      </c>
      <c r="N51" t="n" s="5">
        <f>((B51)+(F51))+(J51)</f>
        <v>0.0</v>
      </c>
      <c r="O51" t="n" s="5">
        <f>((C51)+(G51))+(K51)</f>
        <v>0.0</v>
      </c>
      <c r="P51" t="n" s="5">
        <f>(N51)-(O51)</f>
        <v>0.0</v>
      </c>
      <c r="Q51" t="n" s="6">
        <f>IF(O51=0,"",(N51)/(O51))</f>
        <v>0.0</v>
      </c>
    </row>
    <row r="52">
      <c r="A52" t="s" s="3">
        <v>53</v>
      </c>
      <c r="B52" t="n" s="5">
        <f>403.44</f>
        <v>0.0</v>
      </c>
      <c r="C52" t="n" s="5">
        <f>436.83</f>
        <v>0.0</v>
      </c>
      <c r="D52" t="n" s="5">
        <f>(B52)-(C52)</f>
        <v>0.0</v>
      </c>
      <c r="E52" t="n" s="6">
        <f>IF(C52=0,"",(B52)/(C52))</f>
        <v>0.0</v>
      </c>
      <c r="F52" t="n" s="5">
        <f>301.10</f>
        <v>0.0</v>
      </c>
      <c r="G52" t="n" s="5">
        <f>436.83</f>
        <v>0.0</v>
      </c>
      <c r="H52" t="n" s="5">
        <f>(F52)-(G52)</f>
        <v>0.0</v>
      </c>
      <c r="I52" t="n" s="6">
        <f>IF(G52=0,"",(F52)/(G52))</f>
        <v>0.0</v>
      </c>
      <c r="J52" t="n" s="5">
        <f>331.00</f>
        <v>0.0</v>
      </c>
      <c r="K52" t="n" s="5">
        <f>436.83</f>
        <v>0.0</v>
      </c>
      <c r="L52" t="n" s="5">
        <f>(J52)-(K52)</f>
        <v>0.0</v>
      </c>
      <c r="M52" t="n" s="6">
        <f>IF(K52=0,"",(J52)/(K52))</f>
        <v>0.0</v>
      </c>
      <c r="N52" t="n" s="5">
        <f>((B52)+(F52))+(J52)</f>
        <v>0.0</v>
      </c>
      <c r="O52" t="n" s="5">
        <f>((C52)+(G52))+(K52)</f>
        <v>0.0</v>
      </c>
      <c r="P52" t="n" s="5">
        <f>(N52)-(O52)</f>
        <v>0.0</v>
      </c>
      <c r="Q52" t="n" s="6">
        <f>IF(O52=0,"",(N52)/(O52))</f>
        <v>0.0</v>
      </c>
    </row>
    <row r="53">
      <c r="A53" t="s" s="3">
        <v>54</v>
      </c>
      <c r="B53" t="n" s="5">
        <f>0.00</f>
        <v>0.0</v>
      </c>
      <c r="C53" s="4"/>
      <c r="D53" t="n" s="5">
        <f>(B53)-(C53)</f>
        <v>0.0</v>
      </c>
      <c r="E53" t="n" s="6">
        <f>IF(C53=0,"",(B53)/(C53))</f>
        <v>0.0</v>
      </c>
      <c r="F53" t="n" s="5">
        <f>0.00</f>
        <v>0.0</v>
      </c>
      <c r="G53" s="4"/>
      <c r="H53" t="n" s="5">
        <f>(F53)-(G53)</f>
        <v>0.0</v>
      </c>
      <c r="I53" t="n" s="6">
        <f>IF(G53=0,"",(F53)/(G53))</f>
        <v>0.0</v>
      </c>
      <c r="J53" t="n" s="5">
        <f>0.00</f>
        <v>0.0</v>
      </c>
      <c r="K53" s="4"/>
      <c r="L53" t="n" s="5">
        <f>(J53)-(K53)</f>
        <v>0.0</v>
      </c>
      <c r="M53" t="n" s="6">
        <f>IF(K53=0,"",(J53)/(K53))</f>
        <v>0.0</v>
      </c>
      <c r="N53" t="n" s="5">
        <f>((B53)+(F53))+(J53)</f>
        <v>0.0</v>
      </c>
      <c r="O53" t="n" s="5">
        <f>((C53)+(G53))+(K53)</f>
        <v>0.0</v>
      </c>
      <c r="P53" t="n" s="5">
        <f>(N53)-(O53)</f>
        <v>0.0</v>
      </c>
      <c r="Q53" t="n" s="6">
        <f>IF(O53=0,"",(N53)/(O53))</f>
        <v>0.0</v>
      </c>
    </row>
    <row r="54">
      <c r="A54" t="s" s="3">
        <v>55</v>
      </c>
      <c r="B54" t="n" s="7">
        <f>(((B50)+(B51))+(B52))+(B53)</f>
        <v>0.0</v>
      </c>
      <c r="C54" t="n" s="7">
        <f>(((C50)+(C51))+(C52))+(C53)</f>
        <v>0.0</v>
      </c>
      <c r="D54" t="n" s="7">
        <f>(B54)-(C54)</f>
        <v>0.0</v>
      </c>
      <c r="E54" t="n" s="8">
        <f>IF(C54=0,"",(B54)/(C54))</f>
        <v>0.0</v>
      </c>
      <c r="F54" t="n" s="7">
        <f>(((F50)+(F51))+(F52))+(F53)</f>
        <v>0.0</v>
      </c>
      <c r="G54" t="n" s="7">
        <f>(((G50)+(G51))+(G52))+(G53)</f>
        <v>0.0</v>
      </c>
      <c r="H54" t="n" s="7">
        <f>(F54)-(G54)</f>
        <v>0.0</v>
      </c>
      <c r="I54" t="n" s="8">
        <f>IF(G54=0,"",(F54)/(G54))</f>
        <v>0.0</v>
      </c>
      <c r="J54" t="n" s="7">
        <f>(((J50)+(J51))+(J52))+(J53)</f>
        <v>0.0</v>
      </c>
      <c r="K54" t="n" s="7">
        <f>(((K50)+(K51))+(K52))+(K53)</f>
        <v>0.0</v>
      </c>
      <c r="L54" t="n" s="7">
        <f>(J54)-(K54)</f>
        <v>0.0</v>
      </c>
      <c r="M54" t="n" s="8">
        <f>IF(K54=0,"",(J54)/(K54))</f>
        <v>0.0</v>
      </c>
      <c r="N54" t="n" s="7">
        <f>((B54)+(F54))+(J54)</f>
        <v>0.0</v>
      </c>
      <c r="O54" t="n" s="7">
        <f>((C54)+(G54))+(K54)</f>
        <v>0.0</v>
      </c>
      <c r="P54" t="n" s="7">
        <f>(N54)-(O54)</f>
        <v>0.0</v>
      </c>
      <c r="Q54" t="n" s="8">
        <f>IF(O54=0,"",(N54)/(O54))</f>
        <v>0.0</v>
      </c>
    </row>
    <row r="55">
      <c r="A55" t="s" s="3">
        <v>56</v>
      </c>
      <c r="B55" s="4"/>
      <c r="C55" s="4"/>
      <c r="D55" t="n" s="5">
        <f>(B55)-(C55)</f>
        <v>0.0</v>
      </c>
      <c r="E55" t="n" s="6">
        <f>IF(C55=0,"",(B55)/(C55))</f>
        <v>0.0</v>
      </c>
      <c r="F55" s="4"/>
      <c r="G55" s="4"/>
      <c r="H55" t="n" s="5">
        <f>(F55)-(G55)</f>
        <v>0.0</v>
      </c>
      <c r="I55" t="n" s="6">
        <f>IF(G55=0,"",(F55)/(G55))</f>
        <v>0.0</v>
      </c>
      <c r="J55" s="4"/>
      <c r="K55" s="4"/>
      <c r="L55" t="n" s="5">
        <f>(J55)-(K55)</f>
        <v>0.0</v>
      </c>
      <c r="M55" t="n" s="6">
        <f>IF(K55=0,"",(J55)/(K55))</f>
        <v>0.0</v>
      </c>
      <c r="N55" t="n" s="5">
        <f>((B55)+(F55))+(J55)</f>
        <v>0.0</v>
      </c>
      <c r="O55" t="n" s="5">
        <f>((C55)+(G55))+(K55)</f>
        <v>0.0</v>
      </c>
      <c r="P55" t="n" s="5">
        <f>(N55)-(O55)</f>
        <v>0.0</v>
      </c>
      <c r="Q55" t="n" s="6">
        <f>IF(O55=0,"",(N55)/(O55))</f>
        <v>0.0</v>
      </c>
    </row>
    <row r="56">
      <c r="A56" t="s" s="3">
        <v>57</v>
      </c>
      <c r="B56" t="n" s="5">
        <f>304.65</f>
        <v>0.0</v>
      </c>
      <c r="C56" t="n" s="5">
        <f>395.25</f>
        <v>0.0</v>
      </c>
      <c r="D56" t="n" s="5">
        <f>(B56)-(C56)</f>
        <v>0.0</v>
      </c>
      <c r="E56" t="n" s="6">
        <f>IF(C56=0,"",(B56)/(C56))</f>
        <v>0.0</v>
      </c>
      <c r="F56" t="n" s="5">
        <f>365.13</f>
        <v>0.0</v>
      </c>
      <c r="G56" t="n" s="5">
        <f>395.25</f>
        <v>0.0</v>
      </c>
      <c r="H56" t="n" s="5">
        <f>(F56)-(G56)</f>
        <v>0.0</v>
      </c>
      <c r="I56" t="n" s="6">
        <f>IF(G56=0,"",(F56)/(G56))</f>
        <v>0.0</v>
      </c>
      <c r="J56" t="n" s="5">
        <f>547.70</f>
        <v>0.0</v>
      </c>
      <c r="K56" t="n" s="5">
        <f>395.25</f>
        <v>0.0</v>
      </c>
      <c r="L56" t="n" s="5">
        <f>(J56)-(K56)</f>
        <v>0.0</v>
      </c>
      <c r="M56" t="n" s="6">
        <f>IF(K56=0,"",(J56)/(K56))</f>
        <v>0.0</v>
      </c>
      <c r="N56" t="n" s="5">
        <f>((B56)+(F56))+(J56)</f>
        <v>0.0</v>
      </c>
      <c r="O56" t="n" s="5">
        <f>((C56)+(G56))+(K56)</f>
        <v>0.0</v>
      </c>
      <c r="P56" t="n" s="5">
        <f>(N56)-(O56)</f>
        <v>0.0</v>
      </c>
      <c r="Q56" t="n" s="6">
        <f>IF(O56=0,"",(N56)/(O56))</f>
        <v>0.0</v>
      </c>
    </row>
    <row r="57">
      <c r="A57" t="s" s="3">
        <v>58</v>
      </c>
      <c r="B57" t="n" s="5">
        <f>164.04</f>
        <v>0.0</v>
      </c>
      <c r="C57" t="n" s="5">
        <f>212.83</f>
        <v>0.0</v>
      </c>
      <c r="D57" t="n" s="5">
        <f>(B57)-(C57)</f>
        <v>0.0</v>
      </c>
      <c r="E57" t="n" s="6">
        <f>IF(C57=0,"",(B57)/(C57))</f>
        <v>0.0</v>
      </c>
      <c r="F57" t="n" s="5">
        <f>196.61</f>
        <v>0.0</v>
      </c>
      <c r="G57" t="n" s="5">
        <f>212.83</f>
        <v>0.0</v>
      </c>
      <c r="H57" t="n" s="5">
        <f>(F57)-(G57)</f>
        <v>0.0</v>
      </c>
      <c r="I57" t="n" s="6">
        <f>IF(G57=0,"",(F57)/(G57))</f>
        <v>0.0</v>
      </c>
      <c r="J57" t="n" s="5">
        <f>294.91</f>
        <v>0.0</v>
      </c>
      <c r="K57" t="n" s="5">
        <f>212.83</f>
        <v>0.0</v>
      </c>
      <c r="L57" t="n" s="5">
        <f>(J57)-(K57)</f>
        <v>0.0</v>
      </c>
      <c r="M57" t="n" s="6">
        <f>IF(K57=0,"",(J57)/(K57))</f>
        <v>0.0</v>
      </c>
      <c r="N57" t="n" s="5">
        <f>((B57)+(F57))+(J57)</f>
        <v>0.0</v>
      </c>
      <c r="O57" t="n" s="5">
        <f>((C57)+(G57))+(K57)</f>
        <v>0.0</v>
      </c>
      <c r="P57" t="n" s="5">
        <f>(N57)-(O57)</f>
        <v>0.0</v>
      </c>
      <c r="Q57" t="n" s="6">
        <f>IF(O57=0,"",(N57)/(O57))</f>
        <v>0.0</v>
      </c>
    </row>
    <row r="58">
      <c r="A58" t="s" s="3">
        <v>59</v>
      </c>
      <c r="B58" t="n" s="5">
        <f>0.00</f>
        <v>0.0</v>
      </c>
      <c r="C58" s="4"/>
      <c r="D58" t="n" s="5">
        <f>(B58)-(C58)</f>
        <v>0.0</v>
      </c>
      <c r="E58" t="n" s="6">
        <f>IF(C58=0,"",(B58)/(C58))</f>
        <v>0.0</v>
      </c>
      <c r="F58" t="n" s="5">
        <f>0.00</f>
        <v>0.0</v>
      </c>
      <c r="G58" s="4"/>
      <c r="H58" t="n" s="5">
        <f>(F58)-(G58)</f>
        <v>0.0</v>
      </c>
      <c r="I58" t="n" s="6">
        <f>IF(G58=0,"",(F58)/(G58))</f>
        <v>0.0</v>
      </c>
      <c r="J58" t="n" s="5">
        <f>0.00</f>
        <v>0.0</v>
      </c>
      <c r="K58" s="4"/>
      <c r="L58" t="n" s="5">
        <f>(J58)-(K58)</f>
        <v>0.0</v>
      </c>
      <c r="M58" t="n" s="6">
        <f>IF(K58=0,"",(J58)/(K58))</f>
        <v>0.0</v>
      </c>
      <c r="N58" t="n" s="5">
        <f>((B58)+(F58))+(J58)</f>
        <v>0.0</v>
      </c>
      <c r="O58" t="n" s="5">
        <f>((C58)+(G58))+(K58)</f>
        <v>0.0</v>
      </c>
      <c r="P58" t="n" s="5">
        <f>(N58)-(O58)</f>
        <v>0.0</v>
      </c>
      <c r="Q58" t="n" s="6">
        <f>IF(O58=0,"",(N58)/(O58))</f>
        <v>0.0</v>
      </c>
    </row>
    <row r="59">
      <c r="A59" t="s" s="3">
        <v>60</v>
      </c>
      <c r="B59" t="n" s="7">
        <f>(((B55)+(B56))+(B57))+(B58)</f>
        <v>0.0</v>
      </c>
      <c r="C59" t="n" s="7">
        <f>(((C55)+(C56))+(C57))+(C58)</f>
        <v>0.0</v>
      </c>
      <c r="D59" t="n" s="7">
        <f>(B59)-(C59)</f>
        <v>0.0</v>
      </c>
      <c r="E59" t="n" s="8">
        <f>IF(C59=0,"",(B59)/(C59))</f>
        <v>0.0</v>
      </c>
      <c r="F59" t="n" s="7">
        <f>(((F55)+(F56))+(F57))+(F58)</f>
        <v>0.0</v>
      </c>
      <c r="G59" t="n" s="7">
        <f>(((G55)+(G56))+(G57))+(G58)</f>
        <v>0.0</v>
      </c>
      <c r="H59" t="n" s="7">
        <f>(F59)-(G59)</f>
        <v>0.0</v>
      </c>
      <c r="I59" t="n" s="8">
        <f>IF(G59=0,"",(F59)/(G59))</f>
        <v>0.0</v>
      </c>
      <c r="J59" t="n" s="7">
        <f>(((J55)+(J56))+(J57))+(J58)</f>
        <v>0.0</v>
      </c>
      <c r="K59" t="n" s="7">
        <f>(((K55)+(K56))+(K57))+(K58)</f>
        <v>0.0</v>
      </c>
      <c r="L59" t="n" s="7">
        <f>(J59)-(K59)</f>
        <v>0.0</v>
      </c>
      <c r="M59" t="n" s="8">
        <f>IF(K59=0,"",(J59)/(K59))</f>
        <v>0.0</v>
      </c>
      <c r="N59" t="n" s="7">
        <f>((B59)+(F59))+(J59)</f>
        <v>0.0</v>
      </c>
      <c r="O59" t="n" s="7">
        <f>((C59)+(G59))+(K59)</f>
        <v>0.0</v>
      </c>
      <c r="P59" t="n" s="7">
        <f>(N59)-(O59)</f>
        <v>0.0</v>
      </c>
      <c r="Q59" t="n" s="8">
        <f>IF(O59=0,"",(N59)/(O59))</f>
        <v>0.0</v>
      </c>
    </row>
    <row r="60">
      <c r="A60" t="s" s="3">
        <v>61</v>
      </c>
      <c r="B60" s="4"/>
      <c r="C60" s="4"/>
      <c r="D60" t="n" s="5">
        <f>(B60)-(C60)</f>
        <v>0.0</v>
      </c>
      <c r="E60" t="n" s="6">
        <f>IF(C60=0,"",(B60)/(C60))</f>
        <v>0.0</v>
      </c>
      <c r="F60" s="4"/>
      <c r="G60" s="4"/>
      <c r="H60" t="n" s="5">
        <f>(F60)-(G60)</f>
        <v>0.0</v>
      </c>
      <c r="I60" t="n" s="6">
        <f>IF(G60=0,"",(F60)/(G60))</f>
        <v>0.0</v>
      </c>
      <c r="J60" s="4"/>
      <c r="K60" s="4"/>
      <c r="L60" t="n" s="5">
        <f>(J60)-(K60)</f>
        <v>0.0</v>
      </c>
      <c r="M60" t="n" s="6">
        <f>IF(K60=0,"",(J60)/(K60))</f>
        <v>0.0</v>
      </c>
      <c r="N60" t="n" s="5">
        <f>((B60)+(F60))+(J60)</f>
        <v>0.0</v>
      </c>
      <c r="O60" t="n" s="5">
        <f>((C60)+(G60))+(K60)</f>
        <v>0.0</v>
      </c>
      <c r="P60" t="n" s="5">
        <f>(N60)-(O60)</f>
        <v>0.0</v>
      </c>
      <c r="Q60" t="n" s="6">
        <f>IF(O60=0,"",(N60)/(O60))</f>
        <v>0.0</v>
      </c>
    </row>
    <row r="61">
      <c r="A61" t="s" s="3">
        <v>62</v>
      </c>
      <c r="B61" t="n" s="5">
        <f>127.40</f>
        <v>0.0</v>
      </c>
      <c r="C61" t="n" s="5">
        <f>132.50</f>
        <v>0.0</v>
      </c>
      <c r="D61" t="n" s="5">
        <f>(B61)-(C61)</f>
        <v>0.0</v>
      </c>
      <c r="E61" t="n" s="6">
        <f>IF(C61=0,"",(B61)/(C61))</f>
        <v>0.0</v>
      </c>
      <c r="F61" t="n" s="5">
        <f>127.40</f>
        <v>0.0</v>
      </c>
      <c r="G61" t="n" s="5">
        <f>132.50</f>
        <v>0.0</v>
      </c>
      <c r="H61" t="n" s="5">
        <f>(F61)-(G61)</f>
        <v>0.0</v>
      </c>
      <c r="I61" t="n" s="6">
        <f>IF(G61=0,"",(F61)/(G61))</f>
        <v>0.0</v>
      </c>
      <c r="J61" t="n" s="5">
        <f>127.40</f>
        <v>0.0</v>
      </c>
      <c r="K61" t="n" s="5">
        <f>132.50</f>
        <v>0.0</v>
      </c>
      <c r="L61" t="n" s="5">
        <f>(J61)-(K61)</f>
        <v>0.0</v>
      </c>
      <c r="M61" t="n" s="6">
        <f>IF(K61=0,"",(J61)/(K61))</f>
        <v>0.0</v>
      </c>
      <c r="N61" t="n" s="5">
        <f>((B61)+(F61))+(J61)</f>
        <v>0.0</v>
      </c>
      <c r="O61" t="n" s="5">
        <f>((C61)+(G61))+(K61)</f>
        <v>0.0</v>
      </c>
      <c r="P61" t="n" s="5">
        <f>(N61)-(O61)</f>
        <v>0.0</v>
      </c>
      <c r="Q61" t="n" s="6">
        <f>IF(O61=0,"",(N61)/(O61))</f>
        <v>0.0</v>
      </c>
    </row>
    <row r="62">
      <c r="A62" t="s" s="3">
        <v>63</v>
      </c>
      <c r="B62" t="n" s="5">
        <f>68.60</f>
        <v>0.0</v>
      </c>
      <c r="C62" t="n" s="5">
        <f>71.33</f>
        <v>0.0</v>
      </c>
      <c r="D62" t="n" s="5">
        <f>(B62)-(C62)</f>
        <v>0.0</v>
      </c>
      <c r="E62" t="n" s="6">
        <f>IF(C62=0,"",(B62)/(C62))</f>
        <v>0.0</v>
      </c>
      <c r="F62" t="n" s="5">
        <f>68.60</f>
        <v>0.0</v>
      </c>
      <c r="G62" t="n" s="5">
        <f>71.33</f>
        <v>0.0</v>
      </c>
      <c r="H62" t="n" s="5">
        <f>(F62)-(G62)</f>
        <v>0.0</v>
      </c>
      <c r="I62" t="n" s="6">
        <f>IF(G62=0,"",(F62)/(G62))</f>
        <v>0.0</v>
      </c>
      <c r="J62" t="n" s="5">
        <f>68.60</f>
        <v>0.0</v>
      </c>
      <c r="K62" t="n" s="5">
        <f>71.33</f>
        <v>0.0</v>
      </c>
      <c r="L62" t="n" s="5">
        <f>(J62)-(K62)</f>
        <v>0.0</v>
      </c>
      <c r="M62" t="n" s="6">
        <f>IF(K62=0,"",(J62)/(K62))</f>
        <v>0.0</v>
      </c>
      <c r="N62" t="n" s="5">
        <f>((B62)+(F62))+(J62)</f>
        <v>0.0</v>
      </c>
      <c r="O62" t="n" s="5">
        <f>((C62)+(G62))+(K62)</f>
        <v>0.0</v>
      </c>
      <c r="P62" t="n" s="5">
        <f>(N62)-(O62)</f>
        <v>0.0</v>
      </c>
      <c r="Q62" t="n" s="6">
        <f>IF(O62=0,"",(N62)/(O62))</f>
        <v>0.0</v>
      </c>
    </row>
    <row r="63">
      <c r="A63" t="s" s="3">
        <v>64</v>
      </c>
      <c r="B63" t="n" s="5">
        <f>0.00</f>
        <v>0.0</v>
      </c>
      <c r="C63" s="4"/>
      <c r="D63" t="n" s="5">
        <f>(B63)-(C63)</f>
        <v>0.0</v>
      </c>
      <c r="E63" t="n" s="6">
        <f>IF(C63=0,"",(B63)/(C63))</f>
        <v>0.0</v>
      </c>
      <c r="F63" t="n" s="5">
        <f>0.00</f>
        <v>0.0</v>
      </c>
      <c r="G63" s="4"/>
      <c r="H63" t="n" s="5">
        <f>(F63)-(G63)</f>
        <v>0.0</v>
      </c>
      <c r="I63" t="n" s="6">
        <f>IF(G63=0,"",(F63)/(G63))</f>
        <v>0.0</v>
      </c>
      <c r="J63" t="n" s="5">
        <f>0.00</f>
        <v>0.0</v>
      </c>
      <c r="K63" s="4"/>
      <c r="L63" t="n" s="5">
        <f>(J63)-(K63)</f>
        <v>0.0</v>
      </c>
      <c r="M63" t="n" s="6">
        <f>IF(K63=0,"",(J63)/(K63))</f>
        <v>0.0</v>
      </c>
      <c r="N63" t="n" s="5">
        <f>((B63)+(F63))+(J63)</f>
        <v>0.0</v>
      </c>
      <c r="O63" t="n" s="5">
        <f>((C63)+(G63))+(K63)</f>
        <v>0.0</v>
      </c>
      <c r="P63" t="n" s="5">
        <f>(N63)-(O63)</f>
        <v>0.0</v>
      </c>
      <c r="Q63" t="n" s="6">
        <f>IF(O63=0,"",(N63)/(O63))</f>
        <v>0.0</v>
      </c>
    </row>
    <row r="64">
      <c r="A64" t="s" s="3">
        <v>65</v>
      </c>
      <c r="B64" t="n" s="7">
        <f>(((B60)+(B61))+(B62))+(B63)</f>
        <v>0.0</v>
      </c>
      <c r="C64" t="n" s="7">
        <f>(((C60)+(C61))+(C62))+(C63)</f>
        <v>0.0</v>
      </c>
      <c r="D64" t="n" s="7">
        <f>(B64)-(C64)</f>
        <v>0.0</v>
      </c>
      <c r="E64" t="n" s="8">
        <f>IF(C64=0,"",(B64)/(C64))</f>
        <v>0.0</v>
      </c>
      <c r="F64" t="n" s="7">
        <f>(((F60)+(F61))+(F62))+(F63)</f>
        <v>0.0</v>
      </c>
      <c r="G64" t="n" s="7">
        <f>(((G60)+(G61))+(G62))+(G63)</f>
        <v>0.0</v>
      </c>
      <c r="H64" t="n" s="7">
        <f>(F64)-(G64)</f>
        <v>0.0</v>
      </c>
      <c r="I64" t="n" s="8">
        <f>IF(G64=0,"",(F64)/(G64))</f>
        <v>0.0</v>
      </c>
      <c r="J64" t="n" s="7">
        <f>(((J60)+(J61))+(J62))+(J63)</f>
        <v>0.0</v>
      </c>
      <c r="K64" t="n" s="7">
        <f>(((K60)+(K61))+(K62))+(K63)</f>
        <v>0.0</v>
      </c>
      <c r="L64" t="n" s="7">
        <f>(J64)-(K64)</f>
        <v>0.0</v>
      </c>
      <c r="M64" t="n" s="8">
        <f>IF(K64=0,"",(J64)/(K64))</f>
        <v>0.0</v>
      </c>
      <c r="N64" t="n" s="7">
        <f>((B64)+(F64))+(J64)</f>
        <v>0.0</v>
      </c>
      <c r="O64" t="n" s="7">
        <f>((C64)+(G64))+(K64)</f>
        <v>0.0</v>
      </c>
      <c r="P64" t="n" s="7">
        <f>(N64)-(O64)</f>
        <v>0.0</v>
      </c>
      <c r="Q64" t="n" s="8">
        <f>IF(O64=0,"",(N64)/(O64))</f>
        <v>0.0</v>
      </c>
    </row>
    <row r="65">
      <c r="A65" t="s" s="3">
        <v>66</v>
      </c>
      <c r="B65" s="4"/>
      <c r="C65" s="4"/>
      <c r="D65" t="n" s="5">
        <f>(B65)-(C65)</f>
        <v>0.0</v>
      </c>
      <c r="E65" t="n" s="6">
        <f>IF(C65=0,"",(B65)/(C65))</f>
        <v>0.0</v>
      </c>
      <c r="F65" s="4"/>
      <c r="G65" s="4"/>
      <c r="H65" t="n" s="5">
        <f>(F65)-(G65)</f>
        <v>0.0</v>
      </c>
      <c r="I65" t="n" s="6">
        <f>IF(G65=0,"",(F65)/(G65))</f>
        <v>0.0</v>
      </c>
      <c r="J65" s="4"/>
      <c r="K65" s="4"/>
      <c r="L65" t="n" s="5">
        <f>(J65)-(K65)</f>
        <v>0.0</v>
      </c>
      <c r="M65" t="n" s="6">
        <f>IF(K65=0,"",(J65)/(K65))</f>
        <v>0.0</v>
      </c>
      <c r="N65" t="n" s="5">
        <f>((B65)+(F65))+(J65)</f>
        <v>0.0</v>
      </c>
      <c r="O65" t="n" s="5">
        <f>((C65)+(G65))+(K65)</f>
        <v>0.0</v>
      </c>
      <c r="P65" t="n" s="5">
        <f>(N65)-(O65)</f>
        <v>0.0</v>
      </c>
      <c r="Q65" t="n" s="6">
        <f>IF(O65=0,"",(N65)/(O65))</f>
        <v>0.0</v>
      </c>
    </row>
    <row r="66">
      <c r="A66" t="s" s="3">
        <v>67</v>
      </c>
      <c r="B66" t="n" s="5">
        <f>619.70</f>
        <v>0.0</v>
      </c>
      <c r="C66" t="n" s="5">
        <f>425.08</f>
        <v>0.0</v>
      </c>
      <c r="D66" t="n" s="5">
        <f>(B66)-(C66)</f>
        <v>0.0</v>
      </c>
      <c r="E66" t="n" s="6">
        <f>IF(C66=0,"",(B66)/(C66))</f>
        <v>0.0</v>
      </c>
      <c r="F66" t="n" s="5">
        <f>411.63</f>
        <v>0.0</v>
      </c>
      <c r="G66" t="n" s="5">
        <f>425.08</f>
        <v>0.0</v>
      </c>
      <c r="H66" t="n" s="5">
        <f>(F66)-(G66)</f>
        <v>0.0</v>
      </c>
      <c r="I66" t="n" s="6">
        <f>IF(G66=0,"",(F66)/(G66))</f>
        <v>0.0</v>
      </c>
      <c r="J66" t="n" s="5">
        <f>414.52</f>
        <v>0.0</v>
      </c>
      <c r="K66" t="n" s="5">
        <f>425.08</f>
        <v>0.0</v>
      </c>
      <c r="L66" t="n" s="5">
        <f>(J66)-(K66)</f>
        <v>0.0</v>
      </c>
      <c r="M66" t="n" s="6">
        <f>IF(K66=0,"",(J66)/(K66))</f>
        <v>0.0</v>
      </c>
      <c r="N66" t="n" s="5">
        <f>((B66)+(F66))+(J66)</f>
        <v>0.0</v>
      </c>
      <c r="O66" t="n" s="5">
        <f>((C66)+(G66))+(K66)</f>
        <v>0.0</v>
      </c>
      <c r="P66" t="n" s="5">
        <f>(N66)-(O66)</f>
        <v>0.0</v>
      </c>
      <c r="Q66" t="n" s="6">
        <f>IF(O66=0,"",(N66)/(O66))</f>
        <v>0.0</v>
      </c>
    </row>
    <row r="67">
      <c r="A67" t="s" s="3">
        <v>68</v>
      </c>
      <c r="B67" t="n" s="5">
        <f>333.69</f>
        <v>0.0</v>
      </c>
      <c r="C67" t="n" s="5">
        <f>228.92</f>
        <v>0.0</v>
      </c>
      <c r="D67" t="n" s="5">
        <f>(B67)-(C67)</f>
        <v>0.0</v>
      </c>
      <c r="E67" t="n" s="6">
        <f>IF(C67=0,"",(B67)/(C67))</f>
        <v>0.0</v>
      </c>
      <c r="F67" t="n" s="5">
        <f>221.65</f>
        <v>0.0</v>
      </c>
      <c r="G67" t="n" s="5">
        <f>228.92</f>
        <v>0.0</v>
      </c>
      <c r="H67" t="n" s="5">
        <f>(F67)-(G67)</f>
        <v>0.0</v>
      </c>
      <c r="I67" t="n" s="6">
        <f>IF(G67=0,"",(F67)/(G67))</f>
        <v>0.0</v>
      </c>
      <c r="J67" t="n" s="5">
        <f>223.21</f>
        <v>0.0</v>
      </c>
      <c r="K67" t="n" s="5">
        <f>228.92</f>
        <v>0.0</v>
      </c>
      <c r="L67" t="n" s="5">
        <f>(J67)-(K67)</f>
        <v>0.0</v>
      </c>
      <c r="M67" t="n" s="6">
        <f>IF(K67=0,"",(J67)/(K67))</f>
        <v>0.0</v>
      </c>
      <c r="N67" t="n" s="5">
        <f>((B67)+(F67))+(J67)</f>
        <v>0.0</v>
      </c>
      <c r="O67" t="n" s="5">
        <f>((C67)+(G67))+(K67)</f>
        <v>0.0</v>
      </c>
      <c r="P67" t="n" s="5">
        <f>(N67)-(O67)</f>
        <v>0.0</v>
      </c>
      <c r="Q67" t="n" s="6">
        <f>IF(O67=0,"",(N67)/(O67))</f>
        <v>0.0</v>
      </c>
    </row>
    <row r="68">
      <c r="A68" t="s" s="3">
        <v>69</v>
      </c>
      <c r="B68" t="n" s="5">
        <f>0.00</f>
        <v>0.0</v>
      </c>
      <c r="C68" s="4"/>
      <c r="D68" t="n" s="5">
        <f>(B68)-(C68)</f>
        <v>0.0</v>
      </c>
      <c r="E68" t="n" s="6">
        <f>IF(C68=0,"",(B68)/(C68))</f>
        <v>0.0</v>
      </c>
      <c r="F68" t="n" s="5">
        <f>0.00</f>
        <v>0.0</v>
      </c>
      <c r="G68" s="4"/>
      <c r="H68" t="n" s="5">
        <f>(F68)-(G68)</f>
        <v>0.0</v>
      </c>
      <c r="I68" t="n" s="6">
        <f>IF(G68=0,"",(F68)/(G68))</f>
        <v>0.0</v>
      </c>
      <c r="J68" t="n" s="5">
        <f>0.00</f>
        <v>0.0</v>
      </c>
      <c r="K68" s="4"/>
      <c r="L68" t="n" s="5">
        <f>(J68)-(K68)</f>
        <v>0.0</v>
      </c>
      <c r="M68" t="n" s="6">
        <f>IF(K68=0,"",(J68)/(K68))</f>
        <v>0.0</v>
      </c>
      <c r="N68" t="n" s="5">
        <f>((B68)+(F68))+(J68)</f>
        <v>0.0</v>
      </c>
      <c r="O68" t="n" s="5">
        <f>((C68)+(G68))+(K68)</f>
        <v>0.0</v>
      </c>
      <c r="P68" t="n" s="5">
        <f>(N68)-(O68)</f>
        <v>0.0</v>
      </c>
      <c r="Q68" t="n" s="6">
        <f>IF(O68=0,"",(N68)/(O68))</f>
        <v>0.0</v>
      </c>
    </row>
    <row r="69">
      <c r="A69" t="s" s="3">
        <v>70</v>
      </c>
      <c r="B69" t="n" s="7">
        <f>(((B65)+(B66))+(B67))+(B68)</f>
        <v>0.0</v>
      </c>
      <c r="C69" t="n" s="7">
        <f>(((C65)+(C66))+(C67))+(C68)</f>
        <v>0.0</v>
      </c>
      <c r="D69" t="n" s="7">
        <f>(B69)-(C69)</f>
        <v>0.0</v>
      </c>
      <c r="E69" t="n" s="8">
        <f>IF(C69=0,"",(B69)/(C69))</f>
        <v>0.0</v>
      </c>
      <c r="F69" t="n" s="7">
        <f>(((F65)+(F66))+(F67))+(F68)</f>
        <v>0.0</v>
      </c>
      <c r="G69" t="n" s="7">
        <f>(((G65)+(G66))+(G67))+(G68)</f>
        <v>0.0</v>
      </c>
      <c r="H69" t="n" s="7">
        <f>(F69)-(G69)</f>
        <v>0.0</v>
      </c>
      <c r="I69" t="n" s="8">
        <f>IF(G69=0,"",(F69)/(G69))</f>
        <v>0.0</v>
      </c>
      <c r="J69" t="n" s="7">
        <f>(((J65)+(J66))+(J67))+(J68)</f>
        <v>0.0</v>
      </c>
      <c r="K69" t="n" s="7">
        <f>(((K65)+(K66))+(K67))+(K68)</f>
        <v>0.0</v>
      </c>
      <c r="L69" t="n" s="7">
        <f>(J69)-(K69)</f>
        <v>0.0</v>
      </c>
      <c r="M69" t="n" s="8">
        <f>IF(K69=0,"",(J69)/(K69))</f>
        <v>0.0</v>
      </c>
      <c r="N69" t="n" s="7">
        <f>((B69)+(F69))+(J69)</f>
        <v>0.0</v>
      </c>
      <c r="O69" t="n" s="7">
        <f>((C69)+(G69))+(K69)</f>
        <v>0.0</v>
      </c>
      <c r="P69" t="n" s="7">
        <f>(N69)-(O69)</f>
        <v>0.0</v>
      </c>
      <c r="Q69" t="n" s="8">
        <f>IF(O69=0,"",(N69)/(O69))</f>
        <v>0.0</v>
      </c>
    </row>
    <row r="70">
      <c r="A70" t="s" s="3">
        <v>71</v>
      </c>
      <c r="B70" s="4"/>
      <c r="C70" s="4"/>
      <c r="D70" t="n" s="5">
        <f>(B70)-(C70)</f>
        <v>0.0</v>
      </c>
      <c r="E70" t="n" s="6">
        <f>IF(C70=0,"",(B70)/(C70))</f>
        <v>0.0</v>
      </c>
      <c r="F70" s="4"/>
      <c r="G70" s="4"/>
      <c r="H70" t="n" s="5">
        <f>(F70)-(G70)</f>
        <v>0.0</v>
      </c>
      <c r="I70" t="n" s="6">
        <f>IF(G70=0,"",(F70)/(G70))</f>
        <v>0.0</v>
      </c>
      <c r="J70" s="4"/>
      <c r="K70" s="4"/>
      <c r="L70" t="n" s="5">
        <f>(J70)-(K70)</f>
        <v>0.0</v>
      </c>
      <c r="M70" t="n" s="6">
        <f>IF(K70=0,"",(J70)/(K70))</f>
        <v>0.0</v>
      </c>
      <c r="N70" t="n" s="5">
        <f>((B70)+(F70))+(J70)</f>
        <v>0.0</v>
      </c>
      <c r="O70" t="n" s="5">
        <f>((C70)+(G70))+(K70)</f>
        <v>0.0</v>
      </c>
      <c r="P70" t="n" s="5">
        <f>(N70)-(O70)</f>
        <v>0.0</v>
      </c>
      <c r="Q70" t="n" s="6">
        <f>IF(O70=0,"",(N70)/(O70))</f>
        <v>0.0</v>
      </c>
    </row>
    <row r="71">
      <c r="A71" t="s" s="3">
        <v>72</v>
      </c>
      <c r="B71" t="n" s="5">
        <f>0.00</f>
        <v>0.0</v>
      </c>
      <c r="C71" t="n" s="5">
        <f>270.83</f>
        <v>0.0</v>
      </c>
      <c r="D71" t="n" s="5">
        <f>(B71)-(C71)</f>
        <v>0.0</v>
      </c>
      <c r="E71" t="n" s="6">
        <f>IF(C71=0,"",(B71)/(C71))</f>
        <v>0.0</v>
      </c>
      <c r="F71" s="4"/>
      <c r="G71" t="n" s="5">
        <f>270.83</f>
        <v>0.0</v>
      </c>
      <c r="H71" t="n" s="5">
        <f>(F71)-(G71)</f>
        <v>0.0</v>
      </c>
      <c r="I71" t="n" s="6">
        <f>IF(G71=0,"",(F71)/(G71))</f>
        <v>0.0</v>
      </c>
      <c r="J71" s="4"/>
      <c r="K71" t="n" s="5">
        <f>270.83</f>
        <v>0.0</v>
      </c>
      <c r="L71" t="n" s="5">
        <f>(J71)-(K71)</f>
        <v>0.0</v>
      </c>
      <c r="M71" t="n" s="6">
        <f>IF(K71=0,"",(J71)/(K71))</f>
        <v>0.0</v>
      </c>
      <c r="N71" t="n" s="5">
        <f>((B71)+(F71))+(J71)</f>
        <v>0.0</v>
      </c>
      <c r="O71" t="n" s="5">
        <f>((C71)+(G71))+(K71)</f>
        <v>0.0</v>
      </c>
      <c r="P71" t="n" s="5">
        <f>(N71)-(O71)</f>
        <v>0.0</v>
      </c>
      <c r="Q71" t="n" s="6">
        <f>IF(O71=0,"",(N71)/(O71))</f>
        <v>0.0</v>
      </c>
    </row>
    <row r="72">
      <c r="A72" t="s" s="3">
        <v>73</v>
      </c>
      <c r="B72" t="n" s="5">
        <f>0.00</f>
        <v>0.0</v>
      </c>
      <c r="C72" t="n" s="5">
        <f>145.83</f>
        <v>0.0</v>
      </c>
      <c r="D72" t="n" s="5">
        <f>(B72)-(C72)</f>
        <v>0.0</v>
      </c>
      <c r="E72" t="n" s="6">
        <f>IF(C72=0,"",(B72)/(C72))</f>
        <v>0.0</v>
      </c>
      <c r="F72" s="4"/>
      <c r="G72" t="n" s="5">
        <f>145.83</f>
        <v>0.0</v>
      </c>
      <c r="H72" t="n" s="5">
        <f>(F72)-(G72)</f>
        <v>0.0</v>
      </c>
      <c r="I72" t="n" s="6">
        <f>IF(G72=0,"",(F72)/(G72))</f>
        <v>0.0</v>
      </c>
      <c r="J72" s="4"/>
      <c r="K72" t="n" s="5">
        <f>145.83</f>
        <v>0.0</v>
      </c>
      <c r="L72" t="n" s="5">
        <f>(J72)-(K72)</f>
        <v>0.0</v>
      </c>
      <c r="M72" t="n" s="6">
        <f>IF(K72=0,"",(J72)/(K72))</f>
        <v>0.0</v>
      </c>
      <c r="N72" t="n" s="5">
        <f>((B72)+(F72))+(J72)</f>
        <v>0.0</v>
      </c>
      <c r="O72" t="n" s="5">
        <f>((C72)+(G72))+(K72)</f>
        <v>0.0</v>
      </c>
      <c r="P72" t="n" s="5">
        <f>(N72)-(O72)</f>
        <v>0.0</v>
      </c>
      <c r="Q72" t="n" s="6">
        <f>IF(O72=0,"",(N72)/(O72))</f>
        <v>0.0</v>
      </c>
    </row>
    <row r="73">
      <c r="A73" t="s" s="3">
        <v>74</v>
      </c>
      <c r="B73" t="n" s="5">
        <f>0.00</f>
        <v>0.0</v>
      </c>
      <c r="C73" s="4"/>
      <c r="D73" t="n" s="5">
        <f>(B73)-(C73)</f>
        <v>0.0</v>
      </c>
      <c r="E73" t="n" s="6">
        <f>IF(C73=0,"",(B73)/(C73))</f>
        <v>0.0</v>
      </c>
      <c r="F73" s="4"/>
      <c r="G73" s="4"/>
      <c r="H73" t="n" s="5">
        <f>(F73)-(G73)</f>
        <v>0.0</v>
      </c>
      <c r="I73" t="n" s="6">
        <f>IF(G73=0,"",(F73)/(G73))</f>
        <v>0.0</v>
      </c>
      <c r="J73" s="4"/>
      <c r="K73" s="4"/>
      <c r="L73" t="n" s="5">
        <f>(J73)-(K73)</f>
        <v>0.0</v>
      </c>
      <c r="M73" t="n" s="6">
        <f>IF(K73=0,"",(J73)/(K73))</f>
        <v>0.0</v>
      </c>
      <c r="N73" t="n" s="5">
        <f>((B73)+(F73))+(J73)</f>
        <v>0.0</v>
      </c>
      <c r="O73" t="n" s="5">
        <f>((C73)+(G73))+(K73)</f>
        <v>0.0</v>
      </c>
      <c r="P73" t="n" s="5">
        <f>(N73)-(O73)</f>
        <v>0.0</v>
      </c>
      <c r="Q73" t="n" s="6">
        <f>IF(O73=0,"",(N73)/(O73))</f>
        <v>0.0</v>
      </c>
    </row>
    <row r="74">
      <c r="A74" t="s" s="3">
        <v>75</v>
      </c>
      <c r="B74" t="n" s="7">
        <f>(((B70)+(B71))+(B72))+(B73)</f>
        <v>0.0</v>
      </c>
      <c r="C74" t="n" s="7">
        <f>(((C70)+(C71))+(C72))+(C73)</f>
        <v>0.0</v>
      </c>
      <c r="D74" t="n" s="7">
        <f>(B74)-(C74)</f>
        <v>0.0</v>
      </c>
      <c r="E74" t="n" s="8">
        <f>IF(C74=0,"",(B74)/(C74))</f>
        <v>0.0</v>
      </c>
      <c r="F74" t="n" s="7">
        <f>(((F70)+(F71))+(F72))+(F73)</f>
        <v>0.0</v>
      </c>
      <c r="G74" t="n" s="7">
        <f>(((G70)+(G71))+(G72))+(G73)</f>
        <v>0.0</v>
      </c>
      <c r="H74" t="n" s="7">
        <f>(F74)-(G74)</f>
        <v>0.0</v>
      </c>
      <c r="I74" t="n" s="8">
        <f>IF(G74=0,"",(F74)/(G74))</f>
        <v>0.0</v>
      </c>
      <c r="J74" t="n" s="7">
        <f>(((J70)+(J71))+(J72))+(J73)</f>
        <v>0.0</v>
      </c>
      <c r="K74" t="n" s="7">
        <f>(((K70)+(K71))+(K72))+(K73)</f>
        <v>0.0</v>
      </c>
      <c r="L74" t="n" s="7">
        <f>(J74)-(K74)</f>
        <v>0.0</v>
      </c>
      <c r="M74" t="n" s="8">
        <f>IF(K74=0,"",(J74)/(K74))</f>
        <v>0.0</v>
      </c>
      <c r="N74" t="n" s="7">
        <f>((B74)+(F74))+(J74)</f>
        <v>0.0</v>
      </c>
      <c r="O74" t="n" s="7">
        <f>((C74)+(G74))+(K74)</f>
        <v>0.0</v>
      </c>
      <c r="P74" t="n" s="7">
        <f>(N74)-(O74)</f>
        <v>0.0</v>
      </c>
      <c r="Q74" t="n" s="8">
        <f>IF(O74=0,"",(N74)/(O74))</f>
        <v>0.0</v>
      </c>
    </row>
    <row r="75">
      <c r="A75" t="s" s="3">
        <v>76</v>
      </c>
      <c r="B75" s="4"/>
      <c r="C75" s="4"/>
      <c r="D75" t="n" s="5">
        <f>(B75)-(C75)</f>
        <v>0.0</v>
      </c>
      <c r="E75" t="n" s="6">
        <f>IF(C75=0,"",(B75)/(C75))</f>
        <v>0.0</v>
      </c>
      <c r="F75" s="4"/>
      <c r="G75" s="4"/>
      <c r="H75" t="n" s="5">
        <f>(F75)-(G75)</f>
        <v>0.0</v>
      </c>
      <c r="I75" t="n" s="6">
        <f>IF(G75=0,"",(F75)/(G75))</f>
        <v>0.0</v>
      </c>
      <c r="J75" s="4"/>
      <c r="K75" s="4"/>
      <c r="L75" t="n" s="5">
        <f>(J75)-(K75)</f>
        <v>0.0</v>
      </c>
      <c r="M75" t="n" s="6">
        <f>IF(K75=0,"",(J75)/(K75))</f>
        <v>0.0</v>
      </c>
      <c r="N75" t="n" s="5">
        <f>((B75)+(F75))+(J75)</f>
        <v>0.0</v>
      </c>
      <c r="O75" t="n" s="5">
        <f>((C75)+(G75))+(K75)</f>
        <v>0.0</v>
      </c>
      <c r="P75" t="n" s="5">
        <f>(N75)-(O75)</f>
        <v>0.0</v>
      </c>
      <c r="Q75" t="n" s="6">
        <f>IF(O75=0,"",(N75)/(O75))</f>
        <v>0.0</v>
      </c>
    </row>
    <row r="76">
      <c r="A76" t="s" s="3">
        <v>77</v>
      </c>
      <c r="B76" t="n" s="5">
        <f>99.44</f>
        <v>0.0</v>
      </c>
      <c r="C76" t="n" s="5">
        <f>133.42</f>
        <v>0.0</v>
      </c>
      <c r="D76" t="n" s="5">
        <f>(B76)-(C76)</f>
        <v>0.0</v>
      </c>
      <c r="E76" t="n" s="6">
        <f>IF(C76=0,"",(B76)/(C76))</f>
        <v>0.0</v>
      </c>
      <c r="F76" t="n" s="5">
        <f>98.51</f>
        <v>0.0</v>
      </c>
      <c r="G76" t="n" s="5">
        <f>133.42</f>
        <v>0.0</v>
      </c>
      <c r="H76" t="n" s="5">
        <f>(F76)-(G76)</f>
        <v>0.0</v>
      </c>
      <c r="I76" t="n" s="6">
        <f>IF(G76=0,"",(F76)/(G76))</f>
        <v>0.0</v>
      </c>
      <c r="J76" t="n" s="5">
        <f>101.80</f>
        <v>0.0</v>
      </c>
      <c r="K76" t="n" s="5">
        <f>133.42</f>
        <v>0.0</v>
      </c>
      <c r="L76" t="n" s="5">
        <f>(J76)-(K76)</f>
        <v>0.0</v>
      </c>
      <c r="M76" t="n" s="6">
        <f>IF(K76=0,"",(J76)/(K76))</f>
        <v>0.0</v>
      </c>
      <c r="N76" t="n" s="5">
        <f>((B76)+(F76))+(J76)</f>
        <v>0.0</v>
      </c>
      <c r="O76" t="n" s="5">
        <f>((C76)+(G76))+(K76)</f>
        <v>0.0</v>
      </c>
      <c r="P76" t="n" s="5">
        <f>(N76)-(O76)</f>
        <v>0.0</v>
      </c>
      <c r="Q76" t="n" s="6">
        <f>IF(O76=0,"",(N76)/(O76))</f>
        <v>0.0</v>
      </c>
    </row>
    <row r="77">
      <c r="A77" t="s" s="3">
        <v>78</v>
      </c>
      <c r="B77" t="n" s="5">
        <f>53.55</f>
        <v>0.0</v>
      </c>
      <c r="C77" t="n" s="5">
        <f>71.92</f>
        <v>0.0</v>
      </c>
      <c r="D77" t="n" s="5">
        <f>(B77)-(C77)</f>
        <v>0.0</v>
      </c>
      <c r="E77" t="n" s="6">
        <f>IF(C77=0,"",(B77)/(C77))</f>
        <v>0.0</v>
      </c>
      <c r="F77" t="n" s="5">
        <f>53.05</f>
        <v>0.0</v>
      </c>
      <c r="G77" t="n" s="5">
        <f>71.92</f>
        <v>0.0</v>
      </c>
      <c r="H77" t="n" s="5">
        <f>(F77)-(G77)</f>
        <v>0.0</v>
      </c>
      <c r="I77" t="n" s="6">
        <f>IF(G77=0,"",(F77)/(G77))</f>
        <v>0.0</v>
      </c>
      <c r="J77" t="n" s="5">
        <f>54.81</f>
        <v>0.0</v>
      </c>
      <c r="K77" t="n" s="5">
        <f>71.92</f>
        <v>0.0</v>
      </c>
      <c r="L77" t="n" s="5">
        <f>(J77)-(K77)</f>
        <v>0.0</v>
      </c>
      <c r="M77" t="n" s="6">
        <f>IF(K77=0,"",(J77)/(K77))</f>
        <v>0.0</v>
      </c>
      <c r="N77" t="n" s="5">
        <f>((B77)+(F77))+(J77)</f>
        <v>0.0</v>
      </c>
      <c r="O77" t="n" s="5">
        <f>((C77)+(G77))+(K77)</f>
        <v>0.0</v>
      </c>
      <c r="P77" t="n" s="5">
        <f>(N77)-(O77)</f>
        <v>0.0</v>
      </c>
      <c r="Q77" t="n" s="6">
        <f>IF(O77=0,"",(N77)/(O77))</f>
        <v>0.0</v>
      </c>
    </row>
    <row r="78">
      <c r="A78" t="s" s="3">
        <v>79</v>
      </c>
      <c r="B78" t="n" s="5">
        <f>0.00</f>
        <v>0.0</v>
      </c>
      <c r="C78" s="4"/>
      <c r="D78" t="n" s="5">
        <f>(B78)-(C78)</f>
        <v>0.0</v>
      </c>
      <c r="E78" t="n" s="6">
        <f>IF(C78=0,"",(B78)/(C78))</f>
        <v>0.0</v>
      </c>
      <c r="F78" t="n" s="5">
        <f>0.00</f>
        <v>0.0</v>
      </c>
      <c r="G78" s="4"/>
      <c r="H78" t="n" s="5">
        <f>(F78)-(G78)</f>
        <v>0.0</v>
      </c>
      <c r="I78" t="n" s="6">
        <f>IF(G78=0,"",(F78)/(G78))</f>
        <v>0.0</v>
      </c>
      <c r="J78" t="n" s="5">
        <f>0.00</f>
        <v>0.0</v>
      </c>
      <c r="K78" s="4"/>
      <c r="L78" t="n" s="5">
        <f>(J78)-(K78)</f>
        <v>0.0</v>
      </c>
      <c r="M78" t="n" s="6">
        <f>IF(K78=0,"",(J78)/(K78))</f>
        <v>0.0</v>
      </c>
      <c r="N78" t="n" s="5">
        <f>((B78)+(F78))+(J78)</f>
        <v>0.0</v>
      </c>
      <c r="O78" t="n" s="5">
        <f>((C78)+(G78))+(K78)</f>
        <v>0.0</v>
      </c>
      <c r="P78" t="n" s="5">
        <f>(N78)-(O78)</f>
        <v>0.0</v>
      </c>
      <c r="Q78" t="n" s="6">
        <f>IF(O78=0,"",(N78)/(O78))</f>
        <v>0.0</v>
      </c>
    </row>
    <row r="79">
      <c r="A79" t="s" s="3">
        <v>80</v>
      </c>
      <c r="B79" t="n" s="7">
        <f>(((B75)+(B76))+(B77))+(B78)</f>
        <v>0.0</v>
      </c>
      <c r="C79" t="n" s="7">
        <f>(((C75)+(C76))+(C77))+(C78)</f>
        <v>0.0</v>
      </c>
      <c r="D79" t="n" s="7">
        <f>(B79)-(C79)</f>
        <v>0.0</v>
      </c>
      <c r="E79" t="n" s="8">
        <f>IF(C79=0,"",(B79)/(C79))</f>
        <v>0.0</v>
      </c>
      <c r="F79" t="n" s="7">
        <f>(((F75)+(F76))+(F77))+(F78)</f>
        <v>0.0</v>
      </c>
      <c r="G79" t="n" s="7">
        <f>(((G75)+(G76))+(G77))+(G78)</f>
        <v>0.0</v>
      </c>
      <c r="H79" t="n" s="7">
        <f>(F79)-(G79)</f>
        <v>0.0</v>
      </c>
      <c r="I79" t="n" s="8">
        <f>IF(G79=0,"",(F79)/(G79))</f>
        <v>0.0</v>
      </c>
      <c r="J79" t="n" s="7">
        <f>(((J75)+(J76))+(J77))+(J78)</f>
        <v>0.0</v>
      </c>
      <c r="K79" t="n" s="7">
        <f>(((K75)+(K76))+(K77))+(K78)</f>
        <v>0.0</v>
      </c>
      <c r="L79" t="n" s="7">
        <f>(J79)-(K79)</f>
        <v>0.0</v>
      </c>
      <c r="M79" t="n" s="8">
        <f>IF(K79=0,"",(J79)/(K79))</f>
        <v>0.0</v>
      </c>
      <c r="N79" t="n" s="7">
        <f>((B79)+(F79))+(J79)</f>
        <v>0.0</v>
      </c>
      <c r="O79" t="n" s="7">
        <f>((C79)+(G79))+(K79)</f>
        <v>0.0</v>
      </c>
      <c r="P79" t="n" s="7">
        <f>(N79)-(O79)</f>
        <v>0.0</v>
      </c>
      <c r="Q79" t="n" s="8">
        <f>IF(O79=0,"",(N79)/(O79))</f>
        <v>0.0</v>
      </c>
    </row>
    <row r="80">
      <c r="A80" t="s" s="3">
        <v>81</v>
      </c>
      <c r="B80" s="4"/>
      <c r="C80" s="4"/>
      <c r="D80" t="n" s="5">
        <f>(B80)-(C80)</f>
        <v>0.0</v>
      </c>
      <c r="E80" t="n" s="6">
        <f>IF(C80=0,"",(B80)/(C80))</f>
        <v>0.0</v>
      </c>
      <c r="F80" s="4"/>
      <c r="G80" s="4"/>
      <c r="H80" t="n" s="5">
        <f>(F80)-(G80)</f>
        <v>0.0</v>
      </c>
      <c r="I80" t="n" s="6">
        <f>IF(G80=0,"",(F80)/(G80))</f>
        <v>0.0</v>
      </c>
      <c r="J80" s="4"/>
      <c r="K80" s="4"/>
      <c r="L80" t="n" s="5">
        <f>(J80)-(K80)</f>
        <v>0.0</v>
      </c>
      <c r="M80" t="n" s="6">
        <f>IF(K80=0,"",(J80)/(K80))</f>
        <v>0.0</v>
      </c>
      <c r="N80" t="n" s="5">
        <f>((B80)+(F80))+(J80)</f>
        <v>0.0</v>
      </c>
      <c r="O80" t="n" s="5">
        <f>((C80)+(G80))+(K80)</f>
        <v>0.0</v>
      </c>
      <c r="P80" t="n" s="5">
        <f>(N80)-(O80)</f>
        <v>0.0</v>
      </c>
      <c r="Q80" t="n" s="6">
        <f>IF(O80=0,"",(N80)/(O80))</f>
        <v>0.0</v>
      </c>
    </row>
    <row r="81">
      <c r="A81" t="s" s="3">
        <v>82</v>
      </c>
      <c r="B81" t="n" s="5">
        <f>0.00</f>
        <v>0.0</v>
      </c>
      <c r="C81" t="n" s="5">
        <f>41.92</f>
        <v>0.0</v>
      </c>
      <c r="D81" t="n" s="5">
        <f>(B81)-(C81)</f>
        <v>0.0</v>
      </c>
      <c r="E81" t="n" s="6">
        <f>IF(C81=0,"",(B81)/(C81))</f>
        <v>0.0</v>
      </c>
      <c r="F81" s="4"/>
      <c r="G81" t="n" s="5">
        <f>41.92</f>
        <v>0.0</v>
      </c>
      <c r="H81" t="n" s="5">
        <f>(F81)-(G81)</f>
        <v>0.0</v>
      </c>
      <c r="I81" t="n" s="6">
        <f>IF(G81=0,"",(F81)/(G81))</f>
        <v>0.0</v>
      </c>
      <c r="J81" s="4"/>
      <c r="K81" t="n" s="5">
        <f>41.92</f>
        <v>0.0</v>
      </c>
      <c r="L81" t="n" s="5">
        <f>(J81)-(K81)</f>
        <v>0.0</v>
      </c>
      <c r="M81" t="n" s="6">
        <f>IF(K81=0,"",(J81)/(K81))</f>
        <v>0.0</v>
      </c>
      <c r="N81" t="n" s="5">
        <f>((B81)+(F81))+(J81)</f>
        <v>0.0</v>
      </c>
      <c r="O81" t="n" s="5">
        <f>((C81)+(G81))+(K81)</f>
        <v>0.0</v>
      </c>
      <c r="P81" t="n" s="5">
        <f>(N81)-(O81)</f>
        <v>0.0</v>
      </c>
      <c r="Q81" t="n" s="6">
        <f>IF(O81=0,"",(N81)/(O81))</f>
        <v>0.0</v>
      </c>
    </row>
    <row r="82">
      <c r="A82" t="s" s="3">
        <v>83</v>
      </c>
      <c r="B82" t="n" s="5">
        <f>0.00</f>
        <v>0.0</v>
      </c>
      <c r="C82" t="n" s="5">
        <f>22.50</f>
        <v>0.0</v>
      </c>
      <c r="D82" t="n" s="5">
        <f>(B82)-(C82)</f>
        <v>0.0</v>
      </c>
      <c r="E82" t="n" s="6">
        <f>IF(C82=0,"",(B82)/(C82))</f>
        <v>0.0</v>
      </c>
      <c r="F82" s="4"/>
      <c r="G82" t="n" s="5">
        <f>22.50</f>
        <v>0.0</v>
      </c>
      <c r="H82" t="n" s="5">
        <f>(F82)-(G82)</f>
        <v>0.0</v>
      </c>
      <c r="I82" t="n" s="6">
        <f>IF(G82=0,"",(F82)/(G82))</f>
        <v>0.0</v>
      </c>
      <c r="J82" s="4"/>
      <c r="K82" t="n" s="5">
        <f>22.50</f>
        <v>0.0</v>
      </c>
      <c r="L82" t="n" s="5">
        <f>(J82)-(K82)</f>
        <v>0.0</v>
      </c>
      <c r="M82" t="n" s="6">
        <f>IF(K82=0,"",(J82)/(K82))</f>
        <v>0.0</v>
      </c>
      <c r="N82" t="n" s="5">
        <f>((B82)+(F82))+(J82)</f>
        <v>0.0</v>
      </c>
      <c r="O82" t="n" s="5">
        <f>((C82)+(G82))+(K82)</f>
        <v>0.0</v>
      </c>
      <c r="P82" t="n" s="5">
        <f>(N82)-(O82)</f>
        <v>0.0</v>
      </c>
      <c r="Q82" t="n" s="6">
        <f>IF(O82=0,"",(N82)/(O82))</f>
        <v>0.0</v>
      </c>
    </row>
    <row r="83">
      <c r="A83" t="s" s="3">
        <v>84</v>
      </c>
      <c r="B83" t="n" s="5">
        <f>0.00</f>
        <v>0.0</v>
      </c>
      <c r="C83" s="4"/>
      <c r="D83" t="n" s="5">
        <f>(B83)-(C83)</f>
        <v>0.0</v>
      </c>
      <c r="E83" t="n" s="6">
        <f>IF(C83=0,"",(B83)/(C83))</f>
        <v>0.0</v>
      </c>
      <c r="F83" s="4"/>
      <c r="G83" s="4"/>
      <c r="H83" t="n" s="5">
        <f>(F83)-(G83)</f>
        <v>0.0</v>
      </c>
      <c r="I83" t="n" s="6">
        <f>IF(G83=0,"",(F83)/(G83))</f>
        <v>0.0</v>
      </c>
      <c r="J83" s="4"/>
      <c r="K83" s="4"/>
      <c r="L83" t="n" s="5">
        <f>(J83)-(K83)</f>
        <v>0.0</v>
      </c>
      <c r="M83" t="n" s="6">
        <f>IF(K83=0,"",(J83)/(K83))</f>
        <v>0.0</v>
      </c>
      <c r="N83" t="n" s="5">
        <f>((B83)+(F83))+(J83)</f>
        <v>0.0</v>
      </c>
      <c r="O83" t="n" s="5">
        <f>((C83)+(G83))+(K83)</f>
        <v>0.0</v>
      </c>
      <c r="P83" t="n" s="5">
        <f>(N83)-(O83)</f>
        <v>0.0</v>
      </c>
      <c r="Q83" t="n" s="6">
        <f>IF(O83=0,"",(N83)/(O83))</f>
        <v>0.0</v>
      </c>
    </row>
    <row r="84">
      <c r="A84" t="s" s="3">
        <v>85</v>
      </c>
      <c r="B84" t="n" s="7">
        <f>(((B80)+(B81))+(B82))+(B83)</f>
        <v>0.0</v>
      </c>
      <c r="C84" t="n" s="7">
        <f>(((C80)+(C81))+(C82))+(C83)</f>
        <v>0.0</v>
      </c>
      <c r="D84" t="n" s="7">
        <f>(B84)-(C84)</f>
        <v>0.0</v>
      </c>
      <c r="E84" t="n" s="8">
        <f>IF(C84=0,"",(B84)/(C84))</f>
        <v>0.0</v>
      </c>
      <c r="F84" t="n" s="7">
        <f>(((F80)+(F81))+(F82))+(F83)</f>
        <v>0.0</v>
      </c>
      <c r="G84" t="n" s="7">
        <f>(((G80)+(G81))+(G82))+(G83)</f>
        <v>0.0</v>
      </c>
      <c r="H84" t="n" s="7">
        <f>(F84)-(G84)</f>
        <v>0.0</v>
      </c>
      <c r="I84" t="n" s="8">
        <f>IF(G84=0,"",(F84)/(G84))</f>
        <v>0.0</v>
      </c>
      <c r="J84" t="n" s="7">
        <f>(((J80)+(J81))+(J82))+(J83)</f>
        <v>0.0</v>
      </c>
      <c r="K84" t="n" s="7">
        <f>(((K80)+(K81))+(K82))+(K83)</f>
        <v>0.0</v>
      </c>
      <c r="L84" t="n" s="7">
        <f>(J84)-(K84)</f>
        <v>0.0</v>
      </c>
      <c r="M84" t="n" s="8">
        <f>IF(K84=0,"",(J84)/(K84))</f>
        <v>0.0</v>
      </c>
      <c r="N84" t="n" s="7">
        <f>((B84)+(F84))+(J84)</f>
        <v>0.0</v>
      </c>
      <c r="O84" t="n" s="7">
        <f>((C84)+(G84))+(K84)</f>
        <v>0.0</v>
      </c>
      <c r="P84" t="n" s="7">
        <f>(N84)-(O84)</f>
        <v>0.0</v>
      </c>
      <c r="Q84" t="n" s="8">
        <f>IF(O84=0,"",(N84)/(O84))</f>
        <v>0.0</v>
      </c>
    </row>
    <row r="85">
      <c r="A85" t="s" s="3">
        <v>86</v>
      </c>
      <c r="B85" s="4"/>
      <c r="C85" s="4"/>
      <c r="D85" t="n" s="5">
        <f>(B85)-(C85)</f>
        <v>0.0</v>
      </c>
      <c r="E85" t="n" s="6">
        <f>IF(C85=0,"",(B85)/(C85))</f>
        <v>0.0</v>
      </c>
      <c r="F85" s="4"/>
      <c r="G85" s="4"/>
      <c r="H85" t="n" s="5">
        <f>(F85)-(G85)</f>
        <v>0.0</v>
      </c>
      <c r="I85" t="n" s="6">
        <f>IF(G85=0,"",(F85)/(G85))</f>
        <v>0.0</v>
      </c>
      <c r="J85" s="4"/>
      <c r="K85" s="4"/>
      <c r="L85" t="n" s="5">
        <f>(J85)-(K85)</f>
        <v>0.0</v>
      </c>
      <c r="M85" t="n" s="6">
        <f>IF(K85=0,"",(J85)/(K85))</f>
        <v>0.0</v>
      </c>
      <c r="N85" t="n" s="5">
        <f>((B85)+(F85))+(J85)</f>
        <v>0.0</v>
      </c>
      <c r="O85" t="n" s="5">
        <f>((C85)+(G85))+(K85)</f>
        <v>0.0</v>
      </c>
      <c r="P85" t="n" s="5">
        <f>(N85)-(O85)</f>
        <v>0.0</v>
      </c>
      <c r="Q85" t="n" s="6">
        <f>IF(O85=0,"",(N85)/(O85))</f>
        <v>0.0</v>
      </c>
    </row>
    <row r="86">
      <c r="A86" t="s" s="3">
        <v>87</v>
      </c>
      <c r="B86" t="n" s="5">
        <f>0.00</f>
        <v>0.0</v>
      </c>
      <c r="C86" t="n" s="5">
        <f>325.00</f>
        <v>0.0</v>
      </c>
      <c r="D86" t="n" s="5">
        <f>(B86)-(C86)</f>
        <v>0.0</v>
      </c>
      <c r="E86" t="n" s="6">
        <f>IF(C86=0,"",(B86)/(C86))</f>
        <v>0.0</v>
      </c>
      <c r="F86" s="4"/>
      <c r="G86" t="n" s="5">
        <f>325.00</f>
        <v>0.0</v>
      </c>
      <c r="H86" t="n" s="5">
        <f>(F86)-(G86)</f>
        <v>0.0</v>
      </c>
      <c r="I86" t="n" s="6">
        <f>IF(G86=0,"",(F86)/(G86))</f>
        <v>0.0</v>
      </c>
      <c r="J86" s="4"/>
      <c r="K86" t="n" s="5">
        <f>325.00</f>
        <v>0.0</v>
      </c>
      <c r="L86" t="n" s="5">
        <f>(J86)-(K86)</f>
        <v>0.0</v>
      </c>
      <c r="M86" t="n" s="6">
        <f>IF(K86=0,"",(J86)/(K86))</f>
        <v>0.0</v>
      </c>
      <c r="N86" t="n" s="5">
        <f>((B86)+(F86))+(J86)</f>
        <v>0.0</v>
      </c>
      <c r="O86" t="n" s="5">
        <f>((C86)+(G86))+(K86)</f>
        <v>0.0</v>
      </c>
      <c r="P86" t="n" s="5">
        <f>(N86)-(O86)</f>
        <v>0.0</v>
      </c>
      <c r="Q86" t="n" s="6">
        <f>IF(O86=0,"",(N86)/(O86))</f>
        <v>0.0</v>
      </c>
    </row>
    <row r="87">
      <c r="A87" t="s" s="3">
        <v>88</v>
      </c>
      <c r="B87" t="n" s="5">
        <f>0.00</f>
        <v>0.0</v>
      </c>
      <c r="C87" t="n" s="5">
        <f>175.00</f>
        <v>0.0</v>
      </c>
      <c r="D87" t="n" s="5">
        <f>(B87)-(C87)</f>
        <v>0.0</v>
      </c>
      <c r="E87" t="n" s="6">
        <f>IF(C87=0,"",(B87)/(C87))</f>
        <v>0.0</v>
      </c>
      <c r="F87" s="4"/>
      <c r="G87" t="n" s="5">
        <f>175.00</f>
        <v>0.0</v>
      </c>
      <c r="H87" t="n" s="5">
        <f>(F87)-(G87)</f>
        <v>0.0</v>
      </c>
      <c r="I87" t="n" s="6">
        <f>IF(G87=0,"",(F87)/(G87))</f>
        <v>0.0</v>
      </c>
      <c r="J87" s="4"/>
      <c r="K87" t="n" s="5">
        <f>175.00</f>
        <v>0.0</v>
      </c>
      <c r="L87" t="n" s="5">
        <f>(J87)-(K87)</f>
        <v>0.0</v>
      </c>
      <c r="M87" t="n" s="6">
        <f>IF(K87=0,"",(J87)/(K87))</f>
        <v>0.0</v>
      </c>
      <c r="N87" t="n" s="5">
        <f>((B87)+(F87))+(J87)</f>
        <v>0.0</v>
      </c>
      <c r="O87" t="n" s="5">
        <f>((C87)+(G87))+(K87)</f>
        <v>0.0</v>
      </c>
      <c r="P87" t="n" s="5">
        <f>(N87)-(O87)</f>
        <v>0.0</v>
      </c>
      <c r="Q87" t="n" s="6">
        <f>IF(O87=0,"",(N87)/(O87))</f>
        <v>0.0</v>
      </c>
    </row>
    <row r="88">
      <c r="A88" t="s" s="3">
        <v>89</v>
      </c>
      <c r="B88" t="n" s="5">
        <f>0.00</f>
        <v>0.0</v>
      </c>
      <c r="C88" s="4"/>
      <c r="D88" t="n" s="5">
        <f>(B88)-(C88)</f>
        <v>0.0</v>
      </c>
      <c r="E88" t="n" s="6">
        <f>IF(C88=0,"",(B88)/(C88))</f>
        <v>0.0</v>
      </c>
      <c r="F88" s="4"/>
      <c r="G88" s="4"/>
      <c r="H88" t="n" s="5">
        <f>(F88)-(G88)</f>
        <v>0.0</v>
      </c>
      <c r="I88" t="n" s="6">
        <f>IF(G88=0,"",(F88)/(G88))</f>
        <v>0.0</v>
      </c>
      <c r="J88" s="4"/>
      <c r="K88" s="4"/>
      <c r="L88" t="n" s="5">
        <f>(J88)-(K88)</f>
        <v>0.0</v>
      </c>
      <c r="M88" t="n" s="6">
        <f>IF(K88=0,"",(J88)/(K88))</f>
        <v>0.0</v>
      </c>
      <c r="N88" t="n" s="5">
        <f>((B88)+(F88))+(J88)</f>
        <v>0.0</v>
      </c>
      <c r="O88" t="n" s="5">
        <f>((C88)+(G88))+(K88)</f>
        <v>0.0</v>
      </c>
      <c r="P88" t="n" s="5">
        <f>(N88)-(O88)</f>
        <v>0.0</v>
      </c>
      <c r="Q88" t="n" s="6">
        <f>IF(O88=0,"",(N88)/(O88))</f>
        <v>0.0</v>
      </c>
    </row>
    <row r="89">
      <c r="A89" t="s" s="3">
        <v>90</v>
      </c>
      <c r="B89" t="n" s="7">
        <f>(((B85)+(B86))+(B87))+(B88)</f>
        <v>0.0</v>
      </c>
      <c r="C89" t="n" s="7">
        <f>(((C85)+(C86))+(C87))+(C88)</f>
        <v>0.0</v>
      </c>
      <c r="D89" t="n" s="7">
        <f>(B89)-(C89)</f>
        <v>0.0</v>
      </c>
      <c r="E89" t="n" s="8">
        <f>IF(C89=0,"",(B89)/(C89))</f>
        <v>0.0</v>
      </c>
      <c r="F89" t="n" s="7">
        <f>(((F85)+(F86))+(F87))+(F88)</f>
        <v>0.0</v>
      </c>
      <c r="G89" t="n" s="7">
        <f>(((G85)+(G86))+(G87))+(G88)</f>
        <v>0.0</v>
      </c>
      <c r="H89" t="n" s="7">
        <f>(F89)-(G89)</f>
        <v>0.0</v>
      </c>
      <c r="I89" t="n" s="8">
        <f>IF(G89=0,"",(F89)/(G89))</f>
        <v>0.0</v>
      </c>
      <c r="J89" t="n" s="7">
        <f>(((J85)+(J86))+(J87))+(J88)</f>
        <v>0.0</v>
      </c>
      <c r="K89" t="n" s="7">
        <f>(((K85)+(K86))+(K87))+(K88)</f>
        <v>0.0</v>
      </c>
      <c r="L89" t="n" s="7">
        <f>(J89)-(K89)</f>
        <v>0.0</v>
      </c>
      <c r="M89" t="n" s="8">
        <f>IF(K89=0,"",(J89)/(K89))</f>
        <v>0.0</v>
      </c>
      <c r="N89" t="n" s="7">
        <f>((B89)+(F89))+(J89)</f>
        <v>0.0</v>
      </c>
      <c r="O89" t="n" s="7">
        <f>((C89)+(G89))+(K89)</f>
        <v>0.0</v>
      </c>
      <c r="P89" t="n" s="7">
        <f>(N89)-(O89)</f>
        <v>0.0</v>
      </c>
      <c r="Q89" t="n" s="8">
        <f>IF(O89=0,"",(N89)/(O89))</f>
        <v>0.0</v>
      </c>
    </row>
    <row r="90">
      <c r="A90" t="s" s="3">
        <v>91</v>
      </c>
      <c r="B90" s="4"/>
      <c r="C90" s="4"/>
      <c r="D90" t="n" s="5">
        <f>(B90)-(C90)</f>
        <v>0.0</v>
      </c>
      <c r="E90" t="n" s="6">
        <f>IF(C90=0,"",(B90)/(C90))</f>
        <v>0.0</v>
      </c>
      <c r="F90" s="4"/>
      <c r="G90" s="4"/>
      <c r="H90" t="n" s="5">
        <f>(F90)-(G90)</f>
        <v>0.0</v>
      </c>
      <c r="I90" t="n" s="6">
        <f>IF(G90=0,"",(F90)/(G90))</f>
        <v>0.0</v>
      </c>
      <c r="J90" s="4"/>
      <c r="K90" s="4"/>
      <c r="L90" t="n" s="5">
        <f>(J90)-(K90)</f>
        <v>0.0</v>
      </c>
      <c r="M90" t="n" s="6">
        <f>IF(K90=0,"",(J90)/(K90))</f>
        <v>0.0</v>
      </c>
      <c r="N90" t="n" s="5">
        <f>((B90)+(F90))+(J90)</f>
        <v>0.0</v>
      </c>
      <c r="O90" t="n" s="5">
        <f>((C90)+(G90))+(K90)</f>
        <v>0.0</v>
      </c>
      <c r="P90" t="n" s="5">
        <f>(N90)-(O90)</f>
        <v>0.0</v>
      </c>
      <c r="Q90" t="n" s="6">
        <f>IF(O90=0,"",(N90)/(O90))</f>
        <v>0.0</v>
      </c>
    </row>
    <row r="91">
      <c r="A91" t="s" s="3">
        <v>92</v>
      </c>
      <c r="B91" s="4"/>
      <c r="C91" t="n" s="5">
        <f>222.08</f>
        <v>0.0</v>
      </c>
      <c r="D91" t="n" s="5">
        <f>(B91)-(C91)</f>
        <v>0.0</v>
      </c>
      <c r="E91" t="n" s="6">
        <f>IF(C91=0,"",(B91)/(C91))</f>
        <v>0.0</v>
      </c>
      <c r="F91" t="n" s="5">
        <f>464.70</f>
        <v>0.0</v>
      </c>
      <c r="G91" t="n" s="5">
        <f>222.08</f>
        <v>0.0</v>
      </c>
      <c r="H91" t="n" s="5">
        <f>(F91)-(G91)</f>
        <v>0.0</v>
      </c>
      <c r="I91" t="n" s="6">
        <f>IF(G91=0,"",(F91)/(G91))</f>
        <v>0.0</v>
      </c>
      <c r="J91" s="4"/>
      <c r="K91" t="n" s="5">
        <f>222.08</f>
        <v>0.0</v>
      </c>
      <c r="L91" t="n" s="5">
        <f>(J91)-(K91)</f>
        <v>0.0</v>
      </c>
      <c r="M91" t="n" s="6">
        <f>IF(K91=0,"",(J91)/(K91))</f>
        <v>0.0</v>
      </c>
      <c r="N91" t="n" s="5">
        <f>((B91)+(F91))+(J91)</f>
        <v>0.0</v>
      </c>
      <c r="O91" t="n" s="5">
        <f>((C91)+(G91))+(K91)</f>
        <v>0.0</v>
      </c>
      <c r="P91" t="n" s="5">
        <f>(N91)-(O91)</f>
        <v>0.0</v>
      </c>
      <c r="Q91" t="n" s="6">
        <f>IF(O91=0,"",(N91)/(O91))</f>
        <v>0.0</v>
      </c>
    </row>
    <row r="92">
      <c r="A92" t="s" s="3">
        <v>93</v>
      </c>
      <c r="B92" s="4"/>
      <c r="C92" t="n" s="5">
        <f>119.58</f>
        <v>0.0</v>
      </c>
      <c r="D92" t="n" s="5">
        <f>(B92)-(C92)</f>
        <v>0.0</v>
      </c>
      <c r="E92" t="n" s="6">
        <f>IF(C92=0,"",(B92)/(C92))</f>
        <v>0.0</v>
      </c>
      <c r="F92" t="n" s="5">
        <f>250.22</f>
        <v>0.0</v>
      </c>
      <c r="G92" t="n" s="5">
        <f>119.58</f>
        <v>0.0</v>
      </c>
      <c r="H92" t="n" s="5">
        <f>(F92)-(G92)</f>
        <v>0.0</v>
      </c>
      <c r="I92" t="n" s="6">
        <f>IF(G92=0,"",(F92)/(G92))</f>
        <v>0.0</v>
      </c>
      <c r="J92" s="4"/>
      <c r="K92" t="n" s="5">
        <f>119.58</f>
        <v>0.0</v>
      </c>
      <c r="L92" t="n" s="5">
        <f>(J92)-(K92)</f>
        <v>0.0</v>
      </c>
      <c r="M92" t="n" s="6">
        <f>IF(K92=0,"",(J92)/(K92))</f>
        <v>0.0</v>
      </c>
      <c r="N92" t="n" s="5">
        <f>((B92)+(F92))+(J92)</f>
        <v>0.0</v>
      </c>
      <c r="O92" t="n" s="5">
        <f>((C92)+(G92))+(K92)</f>
        <v>0.0</v>
      </c>
      <c r="P92" t="n" s="5">
        <f>(N92)-(O92)</f>
        <v>0.0</v>
      </c>
      <c r="Q92" t="n" s="6">
        <f>IF(O92=0,"",(N92)/(O92))</f>
        <v>0.0</v>
      </c>
    </row>
    <row r="93">
      <c r="A93" t="s" s="3">
        <v>94</v>
      </c>
      <c r="B93" s="4"/>
      <c r="C93" s="4"/>
      <c r="D93" t="n" s="5">
        <f>(B93)-(C93)</f>
        <v>0.0</v>
      </c>
      <c r="E93" t="n" s="6">
        <f>IF(C93=0,"",(B93)/(C93))</f>
        <v>0.0</v>
      </c>
      <c r="F93" t="n" s="5">
        <f>0.00</f>
        <v>0.0</v>
      </c>
      <c r="G93" s="4"/>
      <c r="H93" t="n" s="5">
        <f>(F93)-(G93)</f>
        <v>0.0</v>
      </c>
      <c r="I93" t="n" s="6">
        <f>IF(G93=0,"",(F93)/(G93))</f>
        <v>0.0</v>
      </c>
      <c r="J93" s="4"/>
      <c r="K93" s="4"/>
      <c r="L93" t="n" s="5">
        <f>(J93)-(K93)</f>
        <v>0.0</v>
      </c>
      <c r="M93" t="n" s="6">
        <f>IF(K93=0,"",(J93)/(K93))</f>
        <v>0.0</v>
      </c>
      <c r="N93" t="n" s="5">
        <f>((B93)+(F93))+(J93)</f>
        <v>0.0</v>
      </c>
      <c r="O93" t="n" s="5">
        <f>((C93)+(G93))+(K93)</f>
        <v>0.0</v>
      </c>
      <c r="P93" t="n" s="5">
        <f>(N93)-(O93)</f>
        <v>0.0</v>
      </c>
      <c r="Q93" t="n" s="6">
        <f>IF(O93=0,"",(N93)/(O93))</f>
        <v>0.0</v>
      </c>
    </row>
    <row r="94">
      <c r="A94" t="s" s="3">
        <v>95</v>
      </c>
      <c r="B94" t="n" s="7">
        <f>(((B90)+(B91))+(B92))+(B93)</f>
        <v>0.0</v>
      </c>
      <c r="C94" t="n" s="7">
        <f>(((C90)+(C91))+(C92))+(C93)</f>
        <v>0.0</v>
      </c>
      <c r="D94" t="n" s="7">
        <f>(B94)-(C94)</f>
        <v>0.0</v>
      </c>
      <c r="E94" t="n" s="8">
        <f>IF(C94=0,"",(B94)/(C94))</f>
        <v>0.0</v>
      </c>
      <c r="F94" t="n" s="7">
        <f>(((F90)+(F91))+(F92))+(F93)</f>
        <v>0.0</v>
      </c>
      <c r="G94" t="n" s="7">
        <f>(((G90)+(G91))+(G92))+(G93)</f>
        <v>0.0</v>
      </c>
      <c r="H94" t="n" s="7">
        <f>(F94)-(G94)</f>
        <v>0.0</v>
      </c>
      <c r="I94" t="n" s="8">
        <f>IF(G94=0,"",(F94)/(G94))</f>
        <v>0.0</v>
      </c>
      <c r="J94" t="n" s="7">
        <f>(((J90)+(J91))+(J92))+(J93)</f>
        <v>0.0</v>
      </c>
      <c r="K94" t="n" s="7">
        <f>(((K90)+(K91))+(K92))+(K93)</f>
        <v>0.0</v>
      </c>
      <c r="L94" t="n" s="7">
        <f>(J94)-(K94)</f>
        <v>0.0</v>
      </c>
      <c r="M94" t="n" s="8">
        <f>IF(K94=0,"",(J94)/(K94))</f>
        <v>0.0</v>
      </c>
      <c r="N94" t="n" s="7">
        <f>((B94)+(F94))+(J94)</f>
        <v>0.0</v>
      </c>
      <c r="O94" t="n" s="7">
        <f>((C94)+(G94))+(K94)</f>
        <v>0.0</v>
      </c>
      <c r="P94" t="n" s="7">
        <f>(N94)-(O94)</f>
        <v>0.0</v>
      </c>
      <c r="Q94" t="n" s="8">
        <f>IF(O94=0,"",(N94)/(O94))</f>
        <v>0.0</v>
      </c>
    </row>
    <row r="95">
      <c r="A95" t="s" s="3">
        <v>96</v>
      </c>
      <c r="B95" s="4"/>
      <c r="C95" s="4"/>
      <c r="D95" t="n" s="5">
        <f>(B95)-(C95)</f>
        <v>0.0</v>
      </c>
      <c r="E95" t="n" s="6">
        <f>IF(C95=0,"",(B95)/(C95))</f>
        <v>0.0</v>
      </c>
      <c r="F95" s="4"/>
      <c r="G95" s="4"/>
      <c r="H95" t="n" s="5">
        <f>(F95)-(G95)</f>
        <v>0.0</v>
      </c>
      <c r="I95" t="n" s="6">
        <f>IF(G95=0,"",(F95)/(G95))</f>
        <v>0.0</v>
      </c>
      <c r="J95" s="4"/>
      <c r="K95" s="4"/>
      <c r="L95" t="n" s="5">
        <f>(J95)-(K95)</f>
        <v>0.0</v>
      </c>
      <c r="M95" t="n" s="6">
        <f>IF(K95=0,"",(J95)/(K95))</f>
        <v>0.0</v>
      </c>
      <c r="N95" t="n" s="5">
        <f>((B95)+(F95))+(J95)</f>
        <v>0.0</v>
      </c>
      <c r="O95" t="n" s="5">
        <f>((C95)+(G95))+(K95)</f>
        <v>0.0</v>
      </c>
      <c r="P95" t="n" s="5">
        <f>(N95)-(O95)</f>
        <v>0.0</v>
      </c>
      <c r="Q95" t="n" s="6">
        <f>IF(O95=0,"",(N95)/(O95))</f>
        <v>0.0</v>
      </c>
    </row>
    <row r="96">
      <c r="A96" t="s" s="3">
        <v>97</v>
      </c>
      <c r="B96" t="n" s="5">
        <f>0.00</f>
        <v>0.0</v>
      </c>
      <c r="C96" t="n" s="5">
        <f>1083.33</f>
        <v>0.0</v>
      </c>
      <c r="D96" t="n" s="5">
        <f>(B96)-(C96)</f>
        <v>0.0</v>
      </c>
      <c r="E96" t="n" s="6">
        <f>IF(C96=0,"",(B96)/(C96))</f>
        <v>0.0</v>
      </c>
      <c r="F96" s="4"/>
      <c r="G96" t="n" s="5">
        <f>1083.33</f>
        <v>0.0</v>
      </c>
      <c r="H96" t="n" s="5">
        <f>(F96)-(G96)</f>
        <v>0.0</v>
      </c>
      <c r="I96" t="n" s="6">
        <f>IF(G96=0,"",(F96)/(G96))</f>
        <v>0.0</v>
      </c>
      <c r="J96" t="n" s="5">
        <f>73.23</f>
        <v>0.0</v>
      </c>
      <c r="K96" t="n" s="5">
        <f>1083.33</f>
        <v>0.0</v>
      </c>
      <c r="L96" t="n" s="5">
        <f>(J96)-(K96)</f>
        <v>0.0</v>
      </c>
      <c r="M96" t="n" s="6">
        <f>IF(K96=0,"",(J96)/(K96))</f>
        <v>0.0</v>
      </c>
      <c r="N96" t="n" s="5">
        <f>((B96)+(F96))+(J96)</f>
        <v>0.0</v>
      </c>
      <c r="O96" t="n" s="5">
        <f>((C96)+(G96))+(K96)</f>
        <v>0.0</v>
      </c>
      <c r="P96" t="n" s="5">
        <f>(N96)-(O96)</f>
        <v>0.0</v>
      </c>
      <c r="Q96" t="n" s="6">
        <f>IF(O96=0,"",(N96)/(O96))</f>
        <v>0.0</v>
      </c>
    </row>
    <row r="97">
      <c r="A97" t="s" s="3">
        <v>98</v>
      </c>
      <c r="B97" t="n" s="5">
        <f>0.00</f>
        <v>0.0</v>
      </c>
      <c r="C97" t="n" s="5">
        <f>583.33</f>
        <v>0.0</v>
      </c>
      <c r="D97" t="n" s="5">
        <f>(B97)-(C97)</f>
        <v>0.0</v>
      </c>
      <c r="E97" t="n" s="6">
        <f>IF(C97=0,"",(B97)/(C97))</f>
        <v>0.0</v>
      </c>
      <c r="F97" s="4"/>
      <c r="G97" t="n" s="5">
        <f>583.33</f>
        <v>0.0</v>
      </c>
      <c r="H97" t="n" s="5">
        <f>(F97)-(G97)</f>
        <v>0.0</v>
      </c>
      <c r="I97" t="n" s="6">
        <f>IF(G97=0,"",(F97)/(G97))</f>
        <v>0.0</v>
      </c>
      <c r="J97" t="n" s="5">
        <f>39.43</f>
        <v>0.0</v>
      </c>
      <c r="K97" t="n" s="5">
        <f>583.33</f>
        <v>0.0</v>
      </c>
      <c r="L97" t="n" s="5">
        <f>(J97)-(K97)</f>
        <v>0.0</v>
      </c>
      <c r="M97" t="n" s="6">
        <f>IF(K97=0,"",(J97)/(K97))</f>
        <v>0.0</v>
      </c>
      <c r="N97" t="n" s="5">
        <f>((B97)+(F97))+(J97)</f>
        <v>0.0</v>
      </c>
      <c r="O97" t="n" s="5">
        <f>((C97)+(G97))+(K97)</f>
        <v>0.0</v>
      </c>
      <c r="P97" t="n" s="5">
        <f>(N97)-(O97)</f>
        <v>0.0</v>
      </c>
      <c r="Q97" t="n" s="6">
        <f>IF(O97=0,"",(N97)/(O97))</f>
        <v>0.0</v>
      </c>
    </row>
    <row r="98">
      <c r="A98" t="s" s="3">
        <v>99</v>
      </c>
      <c r="B98" t="n" s="5">
        <f>0.00</f>
        <v>0.0</v>
      </c>
      <c r="C98" s="4"/>
      <c r="D98" t="n" s="5">
        <f>(B98)-(C98)</f>
        <v>0.0</v>
      </c>
      <c r="E98" t="n" s="6">
        <f>IF(C98=0,"",(B98)/(C98))</f>
        <v>0.0</v>
      </c>
      <c r="F98" s="4"/>
      <c r="G98" s="4"/>
      <c r="H98" t="n" s="5">
        <f>(F98)-(G98)</f>
        <v>0.0</v>
      </c>
      <c r="I98" t="n" s="6">
        <f>IF(G98=0,"",(F98)/(G98))</f>
        <v>0.0</v>
      </c>
      <c r="J98" t="n" s="5">
        <f>0.00</f>
        <v>0.0</v>
      </c>
      <c r="K98" s="4"/>
      <c r="L98" t="n" s="5">
        <f>(J98)-(K98)</f>
        <v>0.0</v>
      </c>
      <c r="M98" t="n" s="6">
        <f>IF(K98=0,"",(J98)/(K98))</f>
        <v>0.0</v>
      </c>
      <c r="N98" t="n" s="5">
        <f>((B98)+(F98))+(J98)</f>
        <v>0.0</v>
      </c>
      <c r="O98" t="n" s="5">
        <f>((C98)+(G98))+(K98)</f>
        <v>0.0</v>
      </c>
      <c r="P98" t="n" s="5">
        <f>(N98)-(O98)</f>
        <v>0.0</v>
      </c>
      <c r="Q98" t="n" s="6">
        <f>IF(O98=0,"",(N98)/(O98))</f>
        <v>0.0</v>
      </c>
    </row>
    <row r="99">
      <c r="A99" t="s" s="3">
        <v>100</v>
      </c>
      <c r="B99" t="n" s="7">
        <f>(((B95)+(B96))+(B97))+(B98)</f>
        <v>0.0</v>
      </c>
      <c r="C99" t="n" s="7">
        <f>(((C95)+(C96))+(C97))+(C98)</f>
        <v>0.0</v>
      </c>
      <c r="D99" t="n" s="7">
        <f>(B99)-(C99)</f>
        <v>0.0</v>
      </c>
      <c r="E99" t="n" s="8">
        <f>IF(C99=0,"",(B99)/(C99))</f>
        <v>0.0</v>
      </c>
      <c r="F99" t="n" s="7">
        <f>(((F95)+(F96))+(F97))+(F98)</f>
        <v>0.0</v>
      </c>
      <c r="G99" t="n" s="7">
        <f>(((G95)+(G96))+(G97))+(G98)</f>
        <v>0.0</v>
      </c>
      <c r="H99" t="n" s="7">
        <f>(F99)-(G99)</f>
        <v>0.0</v>
      </c>
      <c r="I99" t="n" s="8">
        <f>IF(G99=0,"",(F99)/(G99))</f>
        <v>0.0</v>
      </c>
      <c r="J99" t="n" s="7">
        <f>(((J95)+(J96))+(J97))+(J98)</f>
        <v>0.0</v>
      </c>
      <c r="K99" t="n" s="7">
        <f>(((K95)+(K96))+(K97))+(K98)</f>
        <v>0.0</v>
      </c>
      <c r="L99" t="n" s="7">
        <f>(J99)-(K99)</f>
        <v>0.0</v>
      </c>
      <c r="M99" t="n" s="8">
        <f>IF(K99=0,"",(J99)/(K99))</f>
        <v>0.0</v>
      </c>
      <c r="N99" t="n" s="7">
        <f>((B99)+(F99))+(J99)</f>
        <v>0.0</v>
      </c>
      <c r="O99" t="n" s="7">
        <f>((C99)+(G99))+(K99)</f>
        <v>0.0</v>
      </c>
      <c r="P99" t="n" s="7">
        <f>(N99)-(O99)</f>
        <v>0.0</v>
      </c>
      <c r="Q99" t="n" s="8">
        <f>IF(O99=0,"",(N99)/(O99))</f>
        <v>0.0</v>
      </c>
    </row>
    <row r="100">
      <c r="A100" t="s" s="3">
        <v>101</v>
      </c>
      <c r="B100" s="4"/>
      <c r="C100" s="4"/>
      <c r="D100" t="n" s="5">
        <f>(B100)-(C100)</f>
        <v>0.0</v>
      </c>
      <c r="E100" t="n" s="6">
        <f>IF(C100=0,"",(B100)/(C100))</f>
        <v>0.0</v>
      </c>
      <c r="F100" s="4"/>
      <c r="G100" s="4"/>
      <c r="H100" t="n" s="5">
        <f>(F100)-(G100)</f>
        <v>0.0</v>
      </c>
      <c r="I100" t="n" s="6">
        <f>IF(G100=0,"",(F100)/(G100))</f>
        <v>0.0</v>
      </c>
      <c r="J100" s="4"/>
      <c r="K100" s="4"/>
      <c r="L100" t="n" s="5">
        <f>(J100)-(K100)</f>
        <v>0.0</v>
      </c>
      <c r="M100" t="n" s="6">
        <f>IF(K100=0,"",(J100)/(K100))</f>
        <v>0.0</v>
      </c>
      <c r="N100" t="n" s="5">
        <f>((B100)+(F100))+(J100)</f>
        <v>0.0</v>
      </c>
      <c r="O100" t="n" s="5">
        <f>((C100)+(G100))+(K100)</f>
        <v>0.0</v>
      </c>
      <c r="P100" t="n" s="5">
        <f>(N100)-(O100)</f>
        <v>0.0</v>
      </c>
      <c r="Q100" t="n" s="6">
        <f>IF(O100=0,"",(N100)/(O100))</f>
        <v>0.0</v>
      </c>
    </row>
    <row r="101">
      <c r="A101" t="s" s="3">
        <v>102</v>
      </c>
      <c r="B101" s="4"/>
      <c r="C101" t="n" s="5">
        <f>975.00</f>
        <v>0.0</v>
      </c>
      <c r="D101" t="n" s="5">
        <f>(B101)-(C101)</f>
        <v>0.0</v>
      </c>
      <c r="E101" t="n" s="6">
        <f>IF(C101=0,"",(B101)/(C101))</f>
        <v>0.0</v>
      </c>
      <c r="F101" s="4"/>
      <c r="G101" t="n" s="5">
        <f>975.00</f>
        <v>0.0</v>
      </c>
      <c r="H101" t="n" s="5">
        <f>(F101)-(G101)</f>
        <v>0.0</v>
      </c>
      <c r="I101" t="n" s="6">
        <f>IF(G101=0,"",(F101)/(G101))</f>
        <v>0.0</v>
      </c>
      <c r="J101" s="4"/>
      <c r="K101" t="n" s="5">
        <f>975.00</f>
        <v>0.0</v>
      </c>
      <c r="L101" t="n" s="5">
        <f>(J101)-(K101)</f>
        <v>0.0</v>
      </c>
      <c r="M101" t="n" s="6">
        <f>IF(K101=0,"",(J101)/(K101))</f>
        <v>0.0</v>
      </c>
      <c r="N101" t="n" s="5">
        <f>((B101)+(F101))+(J101)</f>
        <v>0.0</v>
      </c>
      <c r="O101" t="n" s="5">
        <f>((C101)+(G101))+(K101)</f>
        <v>0.0</v>
      </c>
      <c r="P101" t="n" s="5">
        <f>(N101)-(O101)</f>
        <v>0.0</v>
      </c>
      <c r="Q101" t="n" s="6">
        <f>IF(O101=0,"",(N101)/(O101))</f>
        <v>0.0</v>
      </c>
    </row>
    <row r="102">
      <c r="A102" t="s" s="3">
        <v>103</v>
      </c>
      <c r="B102" s="4"/>
      <c r="C102" t="n" s="5">
        <f>525.00</f>
        <v>0.0</v>
      </c>
      <c r="D102" t="n" s="5">
        <f>(B102)-(C102)</f>
        <v>0.0</v>
      </c>
      <c r="E102" t="n" s="6">
        <f>IF(C102=0,"",(B102)/(C102))</f>
        <v>0.0</v>
      </c>
      <c r="F102" s="4"/>
      <c r="G102" t="n" s="5">
        <f>525.00</f>
        <v>0.0</v>
      </c>
      <c r="H102" t="n" s="5">
        <f>(F102)-(G102)</f>
        <v>0.0</v>
      </c>
      <c r="I102" t="n" s="6">
        <f>IF(G102=0,"",(F102)/(G102))</f>
        <v>0.0</v>
      </c>
      <c r="J102" s="4"/>
      <c r="K102" t="n" s="5">
        <f>525.00</f>
        <v>0.0</v>
      </c>
      <c r="L102" t="n" s="5">
        <f>(J102)-(K102)</f>
        <v>0.0</v>
      </c>
      <c r="M102" t="n" s="6">
        <f>IF(K102=0,"",(J102)/(K102))</f>
        <v>0.0</v>
      </c>
      <c r="N102" t="n" s="5">
        <f>((B102)+(F102))+(J102)</f>
        <v>0.0</v>
      </c>
      <c r="O102" t="n" s="5">
        <f>((C102)+(G102))+(K102)</f>
        <v>0.0</v>
      </c>
      <c r="P102" t="n" s="5">
        <f>(N102)-(O102)</f>
        <v>0.0</v>
      </c>
      <c r="Q102" t="n" s="6">
        <f>IF(O102=0,"",(N102)/(O102))</f>
        <v>0.0</v>
      </c>
    </row>
    <row r="103">
      <c r="A103" t="s" s="3">
        <v>104</v>
      </c>
      <c r="B103" t="n" s="7">
        <f>((B100)+(B101))+(B102)</f>
        <v>0.0</v>
      </c>
      <c r="C103" t="n" s="7">
        <f>((C100)+(C101))+(C102)</f>
        <v>0.0</v>
      </c>
      <c r="D103" t="n" s="7">
        <f>(B103)-(C103)</f>
        <v>0.0</v>
      </c>
      <c r="E103" t="n" s="8">
        <f>IF(C103=0,"",(B103)/(C103))</f>
        <v>0.0</v>
      </c>
      <c r="F103" t="n" s="7">
        <f>((F100)+(F101))+(F102)</f>
        <v>0.0</v>
      </c>
      <c r="G103" t="n" s="7">
        <f>((G100)+(G101))+(G102)</f>
        <v>0.0</v>
      </c>
      <c r="H103" t="n" s="7">
        <f>(F103)-(G103)</f>
        <v>0.0</v>
      </c>
      <c r="I103" t="n" s="8">
        <f>IF(G103=0,"",(F103)/(G103))</f>
        <v>0.0</v>
      </c>
      <c r="J103" t="n" s="7">
        <f>((J100)+(J101))+(J102)</f>
        <v>0.0</v>
      </c>
      <c r="K103" t="n" s="7">
        <f>((K100)+(K101))+(K102)</f>
        <v>0.0</v>
      </c>
      <c r="L103" t="n" s="7">
        <f>(J103)-(K103)</f>
        <v>0.0</v>
      </c>
      <c r="M103" t="n" s="8">
        <f>IF(K103=0,"",(J103)/(K103))</f>
        <v>0.0</v>
      </c>
      <c r="N103" t="n" s="7">
        <f>((B103)+(F103))+(J103)</f>
        <v>0.0</v>
      </c>
      <c r="O103" t="n" s="7">
        <f>((C103)+(G103))+(K103)</f>
        <v>0.0</v>
      </c>
      <c r="P103" t="n" s="7">
        <f>(N103)-(O103)</f>
        <v>0.0</v>
      </c>
      <c r="Q103" t="n" s="8">
        <f>IF(O103=0,"",(N103)/(O103))</f>
        <v>0.0</v>
      </c>
    </row>
    <row r="104">
      <c r="A104" t="s" s="3">
        <v>105</v>
      </c>
      <c r="B104" s="4"/>
      <c r="C104" s="4"/>
      <c r="D104" t="n" s="5">
        <f>(B104)-(C104)</f>
        <v>0.0</v>
      </c>
      <c r="E104" t="n" s="6">
        <f>IF(C104=0,"",(B104)/(C104))</f>
        <v>0.0</v>
      </c>
      <c r="F104" s="4"/>
      <c r="G104" s="4"/>
      <c r="H104" t="n" s="5">
        <f>(F104)-(G104)</f>
        <v>0.0</v>
      </c>
      <c r="I104" t="n" s="6">
        <f>IF(G104=0,"",(F104)/(G104))</f>
        <v>0.0</v>
      </c>
      <c r="J104" s="4"/>
      <c r="K104" s="4"/>
      <c r="L104" t="n" s="5">
        <f>(J104)-(K104)</f>
        <v>0.0</v>
      </c>
      <c r="M104" t="n" s="6">
        <f>IF(K104=0,"",(J104)/(K104))</f>
        <v>0.0</v>
      </c>
      <c r="N104" t="n" s="5">
        <f>((B104)+(F104))+(J104)</f>
        <v>0.0</v>
      </c>
      <c r="O104" t="n" s="5">
        <f>((C104)+(G104))+(K104)</f>
        <v>0.0</v>
      </c>
      <c r="P104" t="n" s="5">
        <f>(N104)-(O104)</f>
        <v>0.0</v>
      </c>
      <c r="Q104" t="n" s="6">
        <f>IF(O104=0,"",(N104)/(O104))</f>
        <v>0.0</v>
      </c>
    </row>
    <row r="105">
      <c r="A105" t="s" s="3">
        <v>106</v>
      </c>
      <c r="B105" t="n" s="5">
        <f>3012.75</f>
        <v>0.0</v>
      </c>
      <c r="C105" t="n" s="5">
        <f>4143.75</f>
        <v>0.0</v>
      </c>
      <c r="D105" t="n" s="5">
        <f>(B105)-(C105)</f>
        <v>0.0</v>
      </c>
      <c r="E105" t="n" s="6">
        <f>IF(C105=0,"",(B105)/(C105))</f>
        <v>0.0</v>
      </c>
      <c r="F105" t="n" s="5">
        <f>3012.75</f>
        <v>0.0</v>
      </c>
      <c r="G105" t="n" s="5">
        <f>4143.75</f>
        <v>0.0</v>
      </c>
      <c r="H105" t="n" s="5">
        <f>(F105)-(G105)</f>
        <v>0.0</v>
      </c>
      <c r="I105" t="n" s="6">
        <f>IF(G105=0,"",(F105)/(G105))</f>
        <v>0.0</v>
      </c>
      <c r="J105" t="n" s="5">
        <f>3165.12</f>
        <v>0.0</v>
      </c>
      <c r="K105" t="n" s="5">
        <f>4143.75</f>
        <v>0.0</v>
      </c>
      <c r="L105" t="n" s="5">
        <f>(J105)-(K105)</f>
        <v>0.0</v>
      </c>
      <c r="M105" t="n" s="6">
        <f>IF(K105=0,"",(J105)/(K105))</f>
        <v>0.0</v>
      </c>
      <c r="N105" t="n" s="5">
        <f>((B105)+(F105))+(J105)</f>
        <v>0.0</v>
      </c>
      <c r="O105" t="n" s="5">
        <f>((C105)+(G105))+(K105)</f>
        <v>0.0</v>
      </c>
      <c r="P105" t="n" s="5">
        <f>(N105)-(O105)</f>
        <v>0.0</v>
      </c>
      <c r="Q105" t="n" s="6">
        <f>IF(O105=0,"",(N105)/(O105))</f>
        <v>0.0</v>
      </c>
    </row>
    <row r="106">
      <c r="A106" t="s" s="3">
        <v>107</v>
      </c>
      <c r="B106" t="n" s="5">
        <f>1622.25</f>
        <v>0.0</v>
      </c>
      <c r="C106" t="n" s="5">
        <f>2231.25</f>
        <v>0.0</v>
      </c>
      <c r="D106" t="n" s="5">
        <f>(B106)-(C106)</f>
        <v>0.0</v>
      </c>
      <c r="E106" t="n" s="6">
        <f>IF(C106=0,"",(B106)/(C106))</f>
        <v>0.0</v>
      </c>
      <c r="F106" t="n" s="5">
        <f>1622.25</f>
        <v>0.0</v>
      </c>
      <c r="G106" t="n" s="5">
        <f>2231.25</f>
        <v>0.0</v>
      </c>
      <c r="H106" t="n" s="5">
        <f>(F106)-(G106)</f>
        <v>0.0</v>
      </c>
      <c r="I106" t="n" s="6">
        <f>IF(G106=0,"",(F106)/(G106))</f>
        <v>0.0</v>
      </c>
      <c r="J106" t="n" s="5">
        <f>1704.30</f>
        <v>0.0</v>
      </c>
      <c r="K106" t="n" s="5">
        <f>2231.25</f>
        <v>0.0</v>
      </c>
      <c r="L106" t="n" s="5">
        <f>(J106)-(K106)</f>
        <v>0.0</v>
      </c>
      <c r="M106" t="n" s="6">
        <f>IF(K106=0,"",(J106)/(K106))</f>
        <v>0.0</v>
      </c>
      <c r="N106" t="n" s="5">
        <f>((B106)+(F106))+(J106)</f>
        <v>0.0</v>
      </c>
      <c r="O106" t="n" s="5">
        <f>((C106)+(G106))+(K106)</f>
        <v>0.0</v>
      </c>
      <c r="P106" t="n" s="5">
        <f>(N106)-(O106)</f>
        <v>0.0</v>
      </c>
      <c r="Q106" t="n" s="6">
        <f>IF(O106=0,"",(N106)/(O106))</f>
        <v>0.0</v>
      </c>
    </row>
    <row r="107">
      <c r="A107" t="s" s="3">
        <v>108</v>
      </c>
      <c r="B107" t="n" s="5">
        <f>0.00</f>
        <v>0.0</v>
      </c>
      <c r="C107" s="4"/>
      <c r="D107" t="n" s="5">
        <f>(B107)-(C107)</f>
        <v>0.0</v>
      </c>
      <c r="E107" t="n" s="6">
        <f>IF(C107=0,"",(B107)/(C107))</f>
        <v>0.0</v>
      </c>
      <c r="F107" t="n" s="5">
        <f>0.00</f>
        <v>0.0</v>
      </c>
      <c r="G107" s="4"/>
      <c r="H107" t="n" s="5">
        <f>(F107)-(G107)</f>
        <v>0.0</v>
      </c>
      <c r="I107" t="n" s="6">
        <f>IF(G107=0,"",(F107)/(G107))</f>
        <v>0.0</v>
      </c>
      <c r="J107" t="n" s="5">
        <f>0.00</f>
        <v>0.0</v>
      </c>
      <c r="K107" s="4"/>
      <c r="L107" t="n" s="5">
        <f>(J107)-(K107)</f>
        <v>0.0</v>
      </c>
      <c r="M107" t="n" s="6">
        <f>IF(K107=0,"",(J107)/(K107))</f>
        <v>0.0</v>
      </c>
      <c r="N107" t="n" s="5">
        <f>((B107)+(F107))+(J107)</f>
        <v>0.0</v>
      </c>
      <c r="O107" t="n" s="5">
        <f>((C107)+(G107))+(K107)</f>
        <v>0.0</v>
      </c>
      <c r="P107" t="n" s="5">
        <f>(N107)-(O107)</f>
        <v>0.0</v>
      </c>
      <c r="Q107" t="n" s="6">
        <f>IF(O107=0,"",(N107)/(O107))</f>
        <v>0.0</v>
      </c>
    </row>
    <row r="108">
      <c r="A108" t="s" s="3">
        <v>109</v>
      </c>
      <c r="B108" t="n" s="7">
        <f>(((B104)+(B105))+(B106))+(B107)</f>
        <v>0.0</v>
      </c>
      <c r="C108" t="n" s="7">
        <f>(((C104)+(C105))+(C106))+(C107)</f>
        <v>0.0</v>
      </c>
      <c r="D108" t="n" s="7">
        <f>(B108)-(C108)</f>
        <v>0.0</v>
      </c>
      <c r="E108" t="n" s="8">
        <f>IF(C108=0,"",(B108)/(C108))</f>
        <v>0.0</v>
      </c>
      <c r="F108" t="n" s="7">
        <f>(((F104)+(F105))+(F106))+(F107)</f>
        <v>0.0</v>
      </c>
      <c r="G108" t="n" s="7">
        <f>(((G104)+(G105))+(G106))+(G107)</f>
        <v>0.0</v>
      </c>
      <c r="H108" t="n" s="7">
        <f>(F108)-(G108)</f>
        <v>0.0</v>
      </c>
      <c r="I108" t="n" s="8">
        <f>IF(G108=0,"",(F108)/(G108))</f>
        <v>0.0</v>
      </c>
      <c r="J108" t="n" s="7">
        <f>(((J104)+(J105))+(J106))+(J107)</f>
        <v>0.0</v>
      </c>
      <c r="K108" t="n" s="7">
        <f>(((K104)+(K105))+(K106))+(K107)</f>
        <v>0.0</v>
      </c>
      <c r="L108" t="n" s="7">
        <f>(J108)-(K108)</f>
        <v>0.0</v>
      </c>
      <c r="M108" t="n" s="8">
        <f>IF(K108=0,"",(J108)/(K108))</f>
        <v>0.0</v>
      </c>
      <c r="N108" t="n" s="7">
        <f>((B108)+(F108))+(J108)</f>
        <v>0.0</v>
      </c>
      <c r="O108" t="n" s="7">
        <f>((C108)+(G108))+(K108)</f>
        <v>0.0</v>
      </c>
      <c r="P108" t="n" s="7">
        <f>(N108)-(O108)</f>
        <v>0.0</v>
      </c>
      <c r="Q108" t="n" s="8">
        <f>IF(O108=0,"",(N108)/(O108))</f>
        <v>0.0</v>
      </c>
    </row>
    <row r="109">
      <c r="A109" t="s" s="3">
        <v>110</v>
      </c>
      <c r="B109" s="4"/>
      <c r="C109" s="4"/>
      <c r="D109" t="n" s="5">
        <f>(B109)-(C109)</f>
        <v>0.0</v>
      </c>
      <c r="E109" t="n" s="6">
        <f>IF(C109=0,"",(B109)/(C109))</f>
        <v>0.0</v>
      </c>
      <c r="F109" s="4"/>
      <c r="G109" s="4"/>
      <c r="H109" t="n" s="5">
        <f>(F109)-(G109)</f>
        <v>0.0</v>
      </c>
      <c r="I109" t="n" s="6">
        <f>IF(G109=0,"",(F109)/(G109))</f>
        <v>0.0</v>
      </c>
      <c r="J109" s="4"/>
      <c r="K109" s="4"/>
      <c r="L109" t="n" s="5">
        <f>(J109)-(K109)</f>
        <v>0.0</v>
      </c>
      <c r="M109" t="n" s="6">
        <f>IF(K109=0,"",(J109)/(K109))</f>
        <v>0.0</v>
      </c>
      <c r="N109" t="n" s="5">
        <f>((B109)+(F109))+(J109)</f>
        <v>0.0</v>
      </c>
      <c r="O109" t="n" s="5">
        <f>((C109)+(G109))+(K109)</f>
        <v>0.0</v>
      </c>
      <c r="P109" t="n" s="5">
        <f>(N109)-(O109)</f>
        <v>0.0</v>
      </c>
      <c r="Q109" t="n" s="6">
        <f>IF(O109=0,"",(N109)/(O109))</f>
        <v>0.0</v>
      </c>
    </row>
    <row r="110">
      <c r="A110" t="s" s="3">
        <v>111</v>
      </c>
      <c r="B110" t="n" s="5">
        <f>65.00</f>
        <v>0.0</v>
      </c>
      <c r="C110" t="n" s="5">
        <f>57.42</f>
        <v>0.0</v>
      </c>
      <c r="D110" t="n" s="5">
        <f>(B110)-(C110)</f>
        <v>0.0</v>
      </c>
      <c r="E110" t="n" s="6">
        <f>IF(C110=0,"",(B110)/(C110))</f>
        <v>0.0</v>
      </c>
      <c r="F110" t="n" s="5">
        <f>3.71</f>
        <v>0.0</v>
      </c>
      <c r="G110" t="n" s="5">
        <f>57.42</f>
        <v>0.0</v>
      </c>
      <c r="H110" t="n" s="5">
        <f>(F110)-(G110)</f>
        <v>0.0</v>
      </c>
      <c r="I110" t="n" s="6">
        <f>IF(G110=0,"",(F110)/(G110))</f>
        <v>0.0</v>
      </c>
      <c r="J110" t="n" s="5">
        <f>4.60</f>
        <v>0.0</v>
      </c>
      <c r="K110" t="n" s="5">
        <f>57.42</f>
        <v>0.0</v>
      </c>
      <c r="L110" t="n" s="5">
        <f>(J110)-(K110)</f>
        <v>0.0</v>
      </c>
      <c r="M110" t="n" s="6">
        <f>IF(K110=0,"",(J110)/(K110))</f>
        <v>0.0</v>
      </c>
      <c r="N110" t="n" s="5">
        <f>((B110)+(F110))+(J110)</f>
        <v>0.0</v>
      </c>
      <c r="O110" t="n" s="5">
        <f>((C110)+(G110))+(K110)</f>
        <v>0.0</v>
      </c>
      <c r="P110" t="n" s="5">
        <f>(N110)-(O110)</f>
        <v>0.0</v>
      </c>
      <c r="Q110" t="n" s="6">
        <f>IF(O110=0,"",(N110)/(O110))</f>
        <v>0.0</v>
      </c>
    </row>
    <row r="111">
      <c r="A111" t="s" s="3">
        <v>112</v>
      </c>
      <c r="B111" t="n" s="5">
        <f>35.00</f>
        <v>0.0</v>
      </c>
      <c r="C111" t="n" s="5">
        <f>30.92</f>
        <v>0.0</v>
      </c>
      <c r="D111" t="n" s="5">
        <f>(B111)-(C111)</f>
        <v>0.0</v>
      </c>
      <c r="E111" t="n" s="6">
        <f>IF(C111=0,"",(B111)/(C111))</f>
        <v>0.0</v>
      </c>
      <c r="F111" t="n" s="5">
        <f>2.00</f>
        <v>0.0</v>
      </c>
      <c r="G111" t="n" s="5">
        <f>30.92</f>
        <v>0.0</v>
      </c>
      <c r="H111" t="n" s="5">
        <f>(F111)-(G111)</f>
        <v>0.0</v>
      </c>
      <c r="I111" t="n" s="6">
        <f>IF(G111=0,"",(F111)/(G111))</f>
        <v>0.0</v>
      </c>
      <c r="J111" t="n" s="5">
        <f>2.47</f>
        <v>0.0</v>
      </c>
      <c r="K111" t="n" s="5">
        <f>30.92</f>
        <v>0.0</v>
      </c>
      <c r="L111" t="n" s="5">
        <f>(J111)-(K111)</f>
        <v>0.0</v>
      </c>
      <c r="M111" t="n" s="6">
        <f>IF(K111=0,"",(J111)/(K111))</f>
        <v>0.0</v>
      </c>
      <c r="N111" t="n" s="5">
        <f>((B111)+(F111))+(J111)</f>
        <v>0.0</v>
      </c>
      <c r="O111" t="n" s="5">
        <f>((C111)+(G111))+(K111)</f>
        <v>0.0</v>
      </c>
      <c r="P111" t="n" s="5">
        <f>(N111)-(O111)</f>
        <v>0.0</v>
      </c>
      <c r="Q111" t="n" s="6">
        <f>IF(O111=0,"",(N111)/(O111))</f>
        <v>0.0</v>
      </c>
    </row>
    <row r="112">
      <c r="A112" t="s" s="3">
        <v>113</v>
      </c>
      <c r="B112" t="n" s="5">
        <f>0.00</f>
        <v>0.0</v>
      </c>
      <c r="C112" s="4"/>
      <c r="D112" t="n" s="5">
        <f>(B112)-(C112)</f>
        <v>0.0</v>
      </c>
      <c r="E112" t="n" s="6">
        <f>IF(C112=0,"",(B112)/(C112))</f>
        <v>0.0</v>
      </c>
      <c r="F112" t="n" s="5">
        <f>0.00</f>
        <v>0.0</v>
      </c>
      <c r="G112" s="4"/>
      <c r="H112" t="n" s="5">
        <f>(F112)-(G112)</f>
        <v>0.0</v>
      </c>
      <c r="I112" t="n" s="6">
        <f>IF(G112=0,"",(F112)/(G112))</f>
        <v>0.0</v>
      </c>
      <c r="J112" t="n" s="5">
        <f>0.00</f>
        <v>0.0</v>
      </c>
      <c r="K112" s="4"/>
      <c r="L112" t="n" s="5">
        <f>(J112)-(K112)</f>
        <v>0.0</v>
      </c>
      <c r="M112" t="n" s="6">
        <f>IF(K112=0,"",(J112)/(K112))</f>
        <v>0.0</v>
      </c>
      <c r="N112" t="n" s="5">
        <f>((B112)+(F112))+(J112)</f>
        <v>0.0</v>
      </c>
      <c r="O112" t="n" s="5">
        <f>((C112)+(G112))+(K112)</f>
        <v>0.0</v>
      </c>
      <c r="P112" t="n" s="5">
        <f>(N112)-(O112)</f>
        <v>0.0</v>
      </c>
      <c r="Q112" t="n" s="6">
        <f>IF(O112=0,"",(N112)/(O112))</f>
        <v>0.0</v>
      </c>
    </row>
    <row r="113">
      <c r="A113" t="s" s="3">
        <v>114</v>
      </c>
      <c r="B113" t="n" s="7">
        <f>(((B109)+(B110))+(B111))+(B112)</f>
        <v>0.0</v>
      </c>
      <c r="C113" t="n" s="7">
        <f>(((C109)+(C110))+(C111))+(C112)</f>
        <v>0.0</v>
      </c>
      <c r="D113" t="n" s="7">
        <f>(B113)-(C113)</f>
        <v>0.0</v>
      </c>
      <c r="E113" t="n" s="8">
        <f>IF(C113=0,"",(B113)/(C113))</f>
        <v>0.0</v>
      </c>
      <c r="F113" t="n" s="7">
        <f>(((F109)+(F110))+(F111))+(F112)</f>
        <v>0.0</v>
      </c>
      <c r="G113" t="n" s="7">
        <f>(((G109)+(G110))+(G111))+(G112)</f>
        <v>0.0</v>
      </c>
      <c r="H113" t="n" s="7">
        <f>(F113)-(G113)</f>
        <v>0.0</v>
      </c>
      <c r="I113" t="n" s="8">
        <f>IF(G113=0,"",(F113)/(G113))</f>
        <v>0.0</v>
      </c>
      <c r="J113" t="n" s="7">
        <f>(((J109)+(J110))+(J111))+(J112)</f>
        <v>0.0</v>
      </c>
      <c r="K113" t="n" s="7">
        <f>(((K109)+(K110))+(K111))+(K112)</f>
        <v>0.0</v>
      </c>
      <c r="L113" t="n" s="7">
        <f>(J113)-(K113)</f>
        <v>0.0</v>
      </c>
      <c r="M113" t="n" s="8">
        <f>IF(K113=0,"",(J113)/(K113))</f>
        <v>0.0</v>
      </c>
      <c r="N113" t="n" s="7">
        <f>((B113)+(F113))+(J113)</f>
        <v>0.0</v>
      </c>
      <c r="O113" t="n" s="7">
        <f>((C113)+(G113))+(K113)</f>
        <v>0.0</v>
      </c>
      <c r="P113" t="n" s="7">
        <f>(N113)-(O113)</f>
        <v>0.0</v>
      </c>
      <c r="Q113" t="n" s="8">
        <f>IF(O113=0,"",(N113)/(O113))</f>
        <v>0.0</v>
      </c>
    </row>
    <row r="114">
      <c r="A114" t="s" s="3">
        <v>115</v>
      </c>
      <c r="B114" t="n" s="7">
        <f>(((((((((((((((((((B19)+(B24))+(B29))+(B34))+(B39))+(B44))+(B49))+(B54))+(B59))+(B64))+(B69))+(B74))+(B79))+(B84))+(B89))+(B94))+(B99))+(B103))+(B108))+(B113)</f>
        <v>0.0</v>
      </c>
      <c r="C114" t="n" s="7">
        <f>(((((((((((((((((((C19)+(C24))+(C29))+(C34))+(C39))+(C44))+(C49))+(C54))+(C59))+(C64))+(C69))+(C74))+(C79))+(C84))+(C89))+(C94))+(C99))+(C103))+(C108))+(C113)</f>
        <v>0.0</v>
      </c>
      <c r="D114" t="n" s="7">
        <f>(B114)-(C114)</f>
        <v>0.0</v>
      </c>
      <c r="E114" t="n" s="8">
        <f>IF(C114=0,"",(B114)/(C114))</f>
        <v>0.0</v>
      </c>
      <c r="F114" t="n" s="7">
        <f>(((((((((((((((((((F19)+(F24))+(F29))+(F34))+(F39))+(F44))+(F49))+(F54))+(F59))+(F64))+(F69))+(F74))+(F79))+(F84))+(F89))+(F94))+(F99))+(F103))+(F108))+(F113)</f>
        <v>0.0</v>
      </c>
      <c r="G114" t="n" s="7">
        <f>(((((((((((((((((((G19)+(G24))+(G29))+(G34))+(G39))+(G44))+(G49))+(G54))+(G59))+(G64))+(G69))+(G74))+(G79))+(G84))+(G89))+(G94))+(G99))+(G103))+(G108))+(G113)</f>
        <v>0.0</v>
      </c>
      <c r="H114" t="n" s="7">
        <f>(F114)-(G114)</f>
        <v>0.0</v>
      </c>
      <c r="I114" t="n" s="8">
        <f>IF(G114=0,"",(F114)/(G114))</f>
        <v>0.0</v>
      </c>
      <c r="J114" t="n" s="7">
        <f>(((((((((((((((((((J19)+(J24))+(J29))+(J34))+(J39))+(J44))+(J49))+(J54))+(J59))+(J64))+(J69))+(J74))+(J79))+(J84))+(J89))+(J94))+(J99))+(J103))+(J108))+(J113)</f>
        <v>0.0</v>
      </c>
      <c r="K114" t="n" s="7">
        <f>(((((((((((((((((((K19)+(K24))+(K29))+(K34))+(K39))+(K44))+(K49))+(K54))+(K59))+(K64))+(K69))+(K74))+(K79))+(K84))+(K89))+(K94))+(K99))+(K103))+(K108))+(K113)</f>
        <v>0.0</v>
      </c>
      <c r="L114" t="n" s="7">
        <f>(J114)-(K114)</f>
        <v>0.0</v>
      </c>
      <c r="M114" t="n" s="8">
        <f>IF(K114=0,"",(J114)/(K114))</f>
        <v>0.0</v>
      </c>
      <c r="N114" t="n" s="7">
        <f>((B114)+(F114))+(J114)</f>
        <v>0.0</v>
      </c>
      <c r="O114" t="n" s="7">
        <f>((C114)+(G114))+(K114)</f>
        <v>0.0</v>
      </c>
      <c r="P114" t="n" s="7">
        <f>(N114)-(O114)</f>
        <v>0.0</v>
      </c>
      <c r="Q114" t="n" s="8">
        <f>IF(O114=0,"",(N114)/(O114))</f>
        <v>0.0</v>
      </c>
    </row>
    <row r="115">
      <c r="A115" t="s" s="3">
        <v>116</v>
      </c>
      <c r="B115" t="n" s="7">
        <f>(B13)-(B114)</f>
        <v>0.0</v>
      </c>
      <c r="C115" t="n" s="7">
        <f>(C13)-(C114)</f>
        <v>0.0</v>
      </c>
      <c r="D115" t="n" s="7">
        <f>(B115)-(C115)</f>
        <v>0.0</v>
      </c>
      <c r="E115" t="n" s="8">
        <f>IF(C115=0,"",(B115)/(C115))</f>
        <v>0.0</v>
      </c>
      <c r="F115" t="n" s="7">
        <f>(F13)-(F114)</f>
        <v>0.0</v>
      </c>
      <c r="G115" t="n" s="7">
        <f>(G13)-(G114)</f>
        <v>0.0</v>
      </c>
      <c r="H115" t="n" s="7">
        <f>(F115)-(G115)</f>
        <v>0.0</v>
      </c>
      <c r="I115" t="n" s="8">
        <f>IF(G115=0,"",(F115)/(G115))</f>
        <v>0.0</v>
      </c>
      <c r="J115" t="n" s="7">
        <f>(J13)-(J114)</f>
        <v>0.0</v>
      </c>
      <c r="K115" t="n" s="7">
        <f>(K13)-(K114)</f>
        <v>0.0</v>
      </c>
      <c r="L115" t="n" s="7">
        <f>(J115)-(K115)</f>
        <v>0.0</v>
      </c>
      <c r="M115" t="n" s="8">
        <f>IF(K115=0,"",(J115)/(K115))</f>
        <v>0.0</v>
      </c>
      <c r="N115" t="n" s="7">
        <f>((B115)+(F115))+(J115)</f>
        <v>0.0</v>
      </c>
      <c r="O115" t="n" s="7">
        <f>((C115)+(G115))+(K115)</f>
        <v>0.0</v>
      </c>
      <c r="P115" t="n" s="7">
        <f>(N115)-(O115)</f>
        <v>0.0</v>
      </c>
      <c r="Q115" t="n" s="8">
        <f>IF(O115=0,"",(N115)/(O115))</f>
        <v>0.0</v>
      </c>
    </row>
    <row r="116">
      <c r="A116" t="s" s="3">
        <v>117</v>
      </c>
      <c r="B116" t="n" s="9">
        <f>(B115)+(0)</f>
        <v>0.0</v>
      </c>
      <c r="C116" t="n" s="9">
        <f>(C115)+(0)</f>
        <v>0.0</v>
      </c>
      <c r="D116" t="n" s="9">
        <f>(B116)-(C116)</f>
        <v>0.0</v>
      </c>
      <c r="E116" t="n" s="10">
        <f>IF(C116=0,"",(B116)/(C116))</f>
        <v>0.0</v>
      </c>
      <c r="F116" t="n" s="9">
        <f>(F115)+(0)</f>
        <v>0.0</v>
      </c>
      <c r="G116" t="n" s="9">
        <f>(G115)+(0)</f>
        <v>0.0</v>
      </c>
      <c r="H116" t="n" s="9">
        <f>(F116)-(G116)</f>
        <v>0.0</v>
      </c>
      <c r="I116" t="n" s="10">
        <f>IF(G116=0,"",(F116)/(G116))</f>
        <v>0.0</v>
      </c>
      <c r="J116" t="n" s="9">
        <f>(J115)+(0)</f>
        <v>0.0</v>
      </c>
      <c r="K116" t="n" s="9">
        <f>(K115)+(0)</f>
        <v>0.0</v>
      </c>
      <c r="L116" t="n" s="9">
        <f>(J116)-(K116)</f>
        <v>0.0</v>
      </c>
      <c r="M116" t="n" s="10">
        <f>IF(K116=0,"",(J116)/(K116))</f>
        <v>0.0</v>
      </c>
      <c r="N116" t="n" s="9">
        <f>((B116)+(F116))+(J116)</f>
        <v>0.0</v>
      </c>
      <c r="O116" t="n" s="9">
        <f>((C116)+(G116))+(K116)</f>
        <v>0.0</v>
      </c>
      <c r="P116" t="n" s="9">
        <f>(N116)-(O116)</f>
        <v>0.0</v>
      </c>
      <c r="Q116" t="n" s="10">
        <f>IF(O116=0,"",(N116)/(O116))</f>
        <v>0.0</v>
      </c>
    </row>
    <row r="117">
      <c r="A117" s="3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</row>
    <row r="120">
      <c r="A120" s="11" t="s">
        <v>118</v>
      </c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</row>
  </sheetData>
  <mergeCells count="8">
    <mergeCell ref="B5:E5"/>
    <mergeCell ref="F5:I5"/>
    <mergeCell ref="J5:M5"/>
    <mergeCell ref="N5:Q5"/>
    <mergeCell ref="A120:Q120"/>
    <mergeCell ref="A1:Q1"/>
    <mergeCell ref="A2:Q2"/>
    <mergeCell ref="A3:Q3"/>
  </mergeCells>
  <pageMargins bottom="0.75" footer="0.3" header="0.3" left="0.7" right="0.7" top="0.75"/>
  <headerFooter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2024-01-05T18:22:45Z</dcterms:created>
  <dc:creator>Apache POI</dc:creator>
</cp:coreProperties>
</file>